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0" windowHeight="12435"/>
  </bookViews>
  <sheets>
    <sheet name="PFSE 2015-2018" sheetId="14" r:id="rId1"/>
  </sheets>
  <definedNames>
    <definedName name="_xlnm._FilterDatabase" localSheetId="0" hidden="1">'PFSE 2015-2018'!$A$11:$XDK$11</definedName>
    <definedName name="_xlnm.Print_Area" localSheetId="0">'PFSE 2015-2018'!$A$1:$K$1375</definedName>
    <definedName name="_xlnm.Print_Titles" localSheetId="0">'PFSE 2015-2018'!$8:$11</definedName>
  </definedNames>
  <calcPr calcId="125725"/>
</workbook>
</file>

<file path=xl/calcChain.xml><?xml version="1.0" encoding="utf-8"?>
<calcChain xmlns="http://schemas.openxmlformats.org/spreadsheetml/2006/main">
  <c r="K1421" i="14"/>
  <c r="K1420"/>
  <c r="K1417"/>
  <c r="I630"/>
  <c r="I637"/>
  <c r="H1373" l="1"/>
  <c r="H1368"/>
  <c r="H1359"/>
  <c r="H1358" s="1"/>
  <c r="I1353"/>
  <c r="H1353"/>
  <c r="I1346"/>
  <c r="H1346"/>
  <c r="I1338"/>
  <c r="I1334"/>
  <c r="I1327"/>
  <c r="H1327"/>
  <c r="I1324"/>
  <c r="I1323" s="1"/>
  <c r="H1324"/>
  <c r="H1323" s="1"/>
  <c r="I1318"/>
  <c r="H1318"/>
  <c r="I1311"/>
  <c r="H1311"/>
  <c r="I1304"/>
  <c r="H1304"/>
  <c r="H1302"/>
  <c r="I1296"/>
  <c r="H1296"/>
  <c r="I1288"/>
  <c r="H1288"/>
  <c r="I1283"/>
  <c r="H1283"/>
  <c r="I1276"/>
  <c r="I1270" s="1"/>
  <c r="I1268" s="1"/>
  <c r="H1276"/>
  <c r="I1271"/>
  <c r="H1271"/>
  <c r="H1264"/>
  <c r="H1259"/>
  <c r="I1252"/>
  <c r="H1252"/>
  <c r="I1246"/>
  <c r="H1246"/>
  <c r="H1208"/>
  <c r="H1207" s="1"/>
  <c r="I1187"/>
  <c r="I1186" s="1"/>
  <c r="H1187"/>
  <c r="H1186" s="1"/>
  <c r="I1167"/>
  <c r="I1162" s="1"/>
  <c r="I1163"/>
  <c r="I1179"/>
  <c r="I1174" s="1"/>
  <c r="I1172" s="1"/>
  <c r="H1179"/>
  <c r="I1175"/>
  <c r="H1175"/>
  <c r="H1174" s="1"/>
  <c r="I1152"/>
  <c r="I1151" s="1"/>
  <c r="I1149" s="1"/>
  <c r="I1142"/>
  <c r="I1141" s="1"/>
  <c r="I1139" s="1"/>
  <c r="I1099"/>
  <c r="H1099"/>
  <c r="I1095"/>
  <c r="H1095"/>
  <c r="I1056"/>
  <c r="H1056"/>
  <c r="I1052"/>
  <c r="H1052"/>
  <c r="H1051" s="1"/>
  <c r="I1045"/>
  <c r="H1045"/>
  <c r="I1042"/>
  <c r="H1042"/>
  <c r="H1039" s="1"/>
  <c r="I1041"/>
  <c r="H1041"/>
  <c r="I1035"/>
  <c r="H1035"/>
  <c r="I1030"/>
  <c r="I1029" s="1"/>
  <c r="I1027" s="1"/>
  <c r="H1030"/>
  <c r="I1013"/>
  <c r="H1013"/>
  <c r="I1009"/>
  <c r="H1009"/>
  <c r="I1002"/>
  <c r="H1002"/>
  <c r="I998"/>
  <c r="H998"/>
  <c r="I990"/>
  <c r="H990"/>
  <c r="I986"/>
  <c r="H986"/>
  <c r="I979"/>
  <c r="I977"/>
  <c r="I976" s="1"/>
  <c r="I969"/>
  <c r="H969"/>
  <c r="I965"/>
  <c r="H965"/>
  <c r="I957"/>
  <c r="I953"/>
  <c r="I946"/>
  <c r="H946"/>
  <c r="I943"/>
  <c r="I940" s="1"/>
  <c r="H943"/>
  <c r="I933"/>
  <c r="I932" s="1"/>
  <c r="H933"/>
  <c r="H932" s="1"/>
  <c r="I926"/>
  <c r="H926"/>
  <c r="I922"/>
  <c r="I921" s="1"/>
  <c r="I919" s="1"/>
  <c r="H922"/>
  <c r="H921" s="1"/>
  <c r="I874"/>
  <c r="I869"/>
  <c r="H869"/>
  <c r="H868" s="1"/>
  <c r="I858"/>
  <c r="I857" s="1"/>
  <c r="H858"/>
  <c r="H857" s="1"/>
  <c r="I848"/>
  <c r="H848"/>
  <c r="H845" s="1"/>
  <c r="I847"/>
  <c r="H847"/>
  <c r="I845"/>
  <c r="I838"/>
  <c r="I835" s="1"/>
  <c r="H838"/>
  <c r="H837" s="1"/>
  <c r="I837"/>
  <c r="I831"/>
  <c r="H831"/>
  <c r="I828"/>
  <c r="I827" s="1"/>
  <c r="H828"/>
  <c r="H827" s="1"/>
  <c r="I821"/>
  <c r="I816" s="1"/>
  <c r="I814" s="1"/>
  <c r="H821"/>
  <c r="H817"/>
  <c r="I810"/>
  <c r="H810"/>
  <c r="I805"/>
  <c r="H805"/>
  <c r="I798"/>
  <c r="H798"/>
  <c r="I794"/>
  <c r="I793" s="1"/>
  <c r="I791" s="1"/>
  <c r="H794"/>
  <c r="I787"/>
  <c r="I782"/>
  <c r="I775"/>
  <c r="H775"/>
  <c r="I770"/>
  <c r="H770"/>
  <c r="I572"/>
  <c r="I568"/>
  <c r="I561"/>
  <c r="H561"/>
  <c r="I556"/>
  <c r="H556"/>
  <c r="H555" s="1"/>
  <c r="I549"/>
  <c r="H549"/>
  <c r="I545"/>
  <c r="I544" s="1"/>
  <c r="I542" s="1"/>
  <c r="H545"/>
  <c r="I741"/>
  <c r="H741"/>
  <c r="I738"/>
  <c r="I737" s="1"/>
  <c r="H738"/>
  <c r="H737" s="1"/>
  <c r="I726"/>
  <c r="H726"/>
  <c r="H725" s="1"/>
  <c r="I725"/>
  <c r="I723" s="1"/>
  <c r="H707"/>
  <c r="I701"/>
  <c r="I700" s="1"/>
  <c r="H701"/>
  <c r="H695"/>
  <c r="H689" s="1"/>
  <c r="I690"/>
  <c r="I689" s="1"/>
  <c r="H690"/>
  <c r="I688"/>
  <c r="I684"/>
  <c r="H684"/>
  <c r="I679"/>
  <c r="I678" s="1"/>
  <c r="I676" s="1"/>
  <c r="H679"/>
  <c r="H672"/>
  <c r="H665"/>
  <c r="I658"/>
  <c r="H658"/>
  <c r="I654"/>
  <c r="I653" s="1"/>
  <c r="I651" s="1"/>
  <c r="H654"/>
  <c r="H653" s="1"/>
  <c r="I647"/>
  <c r="H647"/>
  <c r="I642"/>
  <c r="H642"/>
  <c r="H635"/>
  <c r="H628"/>
  <c r="I621"/>
  <c r="I616" s="1"/>
  <c r="I614" s="1"/>
  <c r="H621"/>
  <c r="I617"/>
  <c r="H617"/>
  <c r="I610"/>
  <c r="H610"/>
  <c r="I606"/>
  <c r="H606"/>
  <c r="I599"/>
  <c r="H599"/>
  <c r="H593" s="1"/>
  <c r="I594"/>
  <c r="H594"/>
  <c r="I593"/>
  <c r="I591" s="1"/>
  <c r="I587"/>
  <c r="H587"/>
  <c r="I580"/>
  <c r="I579" s="1"/>
  <c r="I577" s="1"/>
  <c r="H580"/>
  <c r="I305"/>
  <c r="I301"/>
  <c r="I294"/>
  <c r="I290"/>
  <c r="I289" s="1"/>
  <c r="I287" s="1"/>
  <c r="I237"/>
  <c r="I236" s="1"/>
  <c r="H237"/>
  <c r="H236" s="1"/>
  <c r="I230"/>
  <c r="H230"/>
  <c r="I226"/>
  <c r="I225" s="1"/>
  <c r="H226"/>
  <c r="H225" s="1"/>
  <c r="I219"/>
  <c r="I214" s="1"/>
  <c r="I212" s="1"/>
  <c r="H219"/>
  <c r="I215"/>
  <c r="H215"/>
  <c r="I207"/>
  <c r="I203"/>
  <c r="I196"/>
  <c r="I192"/>
  <c r="I185"/>
  <c r="H185"/>
  <c r="I181"/>
  <c r="H181"/>
  <c r="H180" s="1"/>
  <c r="I174"/>
  <c r="H174"/>
  <c r="I170"/>
  <c r="I169" s="1"/>
  <c r="I167" s="1"/>
  <c r="H170"/>
  <c r="H169" s="1"/>
  <c r="I163"/>
  <c r="H163"/>
  <c r="I158"/>
  <c r="H158"/>
  <c r="I139"/>
  <c r="H139"/>
  <c r="I135"/>
  <c r="H135"/>
  <c r="H134" s="1"/>
  <c r="I118"/>
  <c r="H118"/>
  <c r="I114"/>
  <c r="I113" s="1"/>
  <c r="I111" s="1"/>
  <c r="H114"/>
  <c r="H113" s="1"/>
  <c r="I107"/>
  <c r="I101" s="1"/>
  <c r="I99" s="1"/>
  <c r="H107"/>
  <c r="I95"/>
  <c r="I90" s="1"/>
  <c r="I88" s="1"/>
  <c r="H95"/>
  <c r="I91"/>
  <c r="H91"/>
  <c r="I538"/>
  <c r="I531" s="1"/>
  <c r="H538"/>
  <c r="H532" s="1"/>
  <c r="I533"/>
  <c r="I532" s="1"/>
  <c r="H533"/>
  <c r="I527"/>
  <c r="H527"/>
  <c r="I521"/>
  <c r="H521"/>
  <c r="H504"/>
  <c r="H499" s="1"/>
  <c r="H500"/>
  <c r="I493"/>
  <c r="H493"/>
  <c r="I487"/>
  <c r="H487"/>
  <c r="I469"/>
  <c r="I464"/>
  <c r="I457"/>
  <c r="H457"/>
  <c r="I453"/>
  <c r="H453"/>
  <c r="I446"/>
  <c r="I439" s="1"/>
  <c r="H446"/>
  <c r="H439" s="1"/>
  <c r="I442"/>
  <c r="I441" s="1"/>
  <c r="H442"/>
  <c r="H441" s="1"/>
  <c r="H436"/>
  <c r="I435"/>
  <c r="I430"/>
  <c r="H430"/>
  <c r="I387"/>
  <c r="I380" s="1"/>
  <c r="I378" s="1"/>
  <c r="H387"/>
  <c r="I381"/>
  <c r="H381"/>
  <c r="H380" s="1"/>
  <c r="I374"/>
  <c r="H374"/>
  <c r="I370"/>
  <c r="H370"/>
  <c r="H369" s="1"/>
  <c r="I341"/>
  <c r="H341"/>
  <c r="H335" s="1"/>
  <c r="I336"/>
  <c r="H336"/>
  <c r="I329"/>
  <c r="H329"/>
  <c r="I325"/>
  <c r="H325"/>
  <c r="I318"/>
  <c r="H318"/>
  <c r="H310" s="1"/>
  <c r="I313"/>
  <c r="H313"/>
  <c r="H312" s="1"/>
  <c r="I312"/>
  <c r="I310" s="1"/>
  <c r="I72"/>
  <c r="I68"/>
  <c r="I61"/>
  <c r="I54" s="1"/>
  <c r="H61"/>
  <c r="I57"/>
  <c r="H57"/>
  <c r="H56" s="1"/>
  <c r="H49"/>
  <c r="H45"/>
  <c r="H664" l="1"/>
  <c r="I781"/>
  <c r="I779" s="1"/>
  <c r="I868"/>
  <c r="H234"/>
  <c r="I300"/>
  <c r="I298" s="1"/>
  <c r="I1378" s="1"/>
  <c r="I369"/>
  <c r="I367" s="1"/>
  <c r="I930"/>
  <c r="H985"/>
  <c r="I191"/>
  <c r="I189" s="1"/>
  <c r="I335"/>
  <c r="I333" s="1"/>
  <c r="I157"/>
  <c r="I155" s="1"/>
  <c r="H804"/>
  <c r="I997"/>
  <c r="I995" s="1"/>
  <c r="I952"/>
  <c r="H964"/>
  <c r="H1205"/>
  <c r="H930"/>
  <c r="I641"/>
  <c r="I639" s="1"/>
  <c r="I567"/>
  <c r="I565" s="1"/>
  <c r="I1008"/>
  <c r="I1006" s="1"/>
  <c r="H997"/>
  <c r="H1282"/>
  <c r="I1282"/>
  <c r="I1280" s="1"/>
  <c r="H1295"/>
  <c r="F1298" s="1"/>
  <c r="I1051"/>
  <c r="I1049" s="1"/>
  <c r="H855"/>
  <c r="I855"/>
  <c r="I1039"/>
  <c r="I735"/>
  <c r="I950"/>
  <c r="H1029"/>
  <c r="I1245"/>
  <c r="I1243" s="1"/>
  <c r="H1322"/>
  <c r="I429"/>
  <c r="I427" s="1"/>
  <c r="H1094"/>
  <c r="I1094"/>
  <c r="H1184"/>
  <c r="I1184"/>
  <c r="H1258"/>
  <c r="H1310"/>
  <c r="I1310"/>
  <c r="I1308" s="1"/>
  <c r="I1333"/>
  <c r="I1331" s="1"/>
  <c r="I1345"/>
  <c r="I1343" s="1"/>
  <c r="H1367"/>
  <c r="H452"/>
  <c r="I486"/>
  <c r="I484" s="1"/>
  <c r="I520"/>
  <c r="I518" s="1"/>
  <c r="I134"/>
  <c r="I132" s="1"/>
  <c r="H157"/>
  <c r="I180"/>
  <c r="I178" s="1"/>
  <c r="I202"/>
  <c r="I200" s="1"/>
  <c r="I1380" s="1"/>
  <c r="H579"/>
  <c r="I605"/>
  <c r="I603" s="1"/>
  <c r="H627"/>
  <c r="H678"/>
  <c r="H542"/>
  <c r="I555"/>
  <c r="I553" s="1"/>
  <c r="H769"/>
  <c r="I769"/>
  <c r="I767" s="1"/>
  <c r="H793"/>
  <c r="I804"/>
  <c r="I802" s="1"/>
  <c r="I1386" s="1"/>
  <c r="H816"/>
  <c r="I1092"/>
  <c r="I1388" s="1"/>
  <c r="H835"/>
  <c r="I985"/>
  <c r="H616"/>
  <c r="I699"/>
  <c r="I56"/>
  <c r="H324"/>
  <c r="I324"/>
  <c r="I322" s="1"/>
  <c r="I452"/>
  <c r="I450" s="1"/>
  <c r="H90"/>
  <c r="J1380"/>
  <c r="H214"/>
  <c r="H700"/>
  <c r="H942"/>
  <c r="I962"/>
  <c r="H1345"/>
  <c r="H520"/>
  <c r="J1379"/>
  <c r="I866"/>
  <c r="I942"/>
  <c r="I964"/>
  <c r="I975"/>
  <c r="I973" s="1"/>
  <c r="H1270"/>
  <c r="I1322"/>
  <c r="H1357"/>
  <c r="H435"/>
  <c r="H486"/>
  <c r="I223"/>
  <c r="I234"/>
  <c r="J1378"/>
  <c r="H605"/>
  <c r="H641"/>
  <c r="H723"/>
  <c r="H544"/>
  <c r="I825"/>
  <c r="J1390"/>
  <c r="I1160"/>
  <c r="I1295"/>
  <c r="I1293" s="1"/>
  <c r="H44"/>
  <c r="J1377"/>
  <c r="H429"/>
  <c r="J1384"/>
  <c r="J1381"/>
  <c r="J1382"/>
  <c r="J1388"/>
  <c r="J1386"/>
  <c r="H866"/>
  <c r="H940"/>
  <c r="H1245"/>
  <c r="J1389"/>
  <c r="J1385"/>
  <c r="J1387"/>
  <c r="J1391"/>
  <c r="I1387" l="1"/>
  <c r="I1390"/>
  <c r="I1377"/>
  <c r="I1382"/>
  <c r="I1383"/>
  <c r="I1384"/>
  <c r="I1391"/>
  <c r="I1385"/>
  <c r="I1381"/>
  <c r="I983"/>
  <c r="I1389" s="1"/>
  <c r="I1379"/>
  <c r="J1383"/>
  <c r="J1393" s="1"/>
  <c r="I1393" l="1"/>
</calcChain>
</file>

<file path=xl/sharedStrings.xml><?xml version="1.0" encoding="utf-8"?>
<sst xmlns="http://schemas.openxmlformats.org/spreadsheetml/2006/main" count="1773" uniqueCount="248">
  <si>
    <t>Cod</t>
  </si>
  <si>
    <t>Cancelaria de Stat</t>
  </si>
  <si>
    <t>Proiectul ”Reabilitarea rețelelor  electrice”</t>
  </si>
  <si>
    <t>Proiectul "Sporirea capacității Ministerului Economiei al Republicii Moldova în domeniul eficienții a resurselor regenerabile în sectorul energetic"</t>
  </si>
  <si>
    <t>Proiectul ”Modernizarea sistemului termoenergetic al municipiului Bălți”</t>
  </si>
  <si>
    <t>Proiectul "Energie si Biomasa"</t>
  </si>
  <si>
    <t>Proiectul"Grantul pentru promovarea eforturilor privind ajustările economice structurale"</t>
  </si>
  <si>
    <t>Proiectul "Politici inteligente de Cluster pentru Europa de Sud- Est"</t>
  </si>
  <si>
    <t>Proiectul "Ameliorarea Competitivitatii II"</t>
  </si>
  <si>
    <t>Ministerul Finantelor</t>
  </si>
  <si>
    <t>Proiectul "Reforma administratiei fiscale"</t>
  </si>
  <si>
    <t>Programul de Restructurare a Sectorului Viticulturii și Vinificației</t>
  </si>
  <si>
    <t>Proiectul ”Agricultura competitivă”</t>
  </si>
  <si>
    <t>Proiectul "Asistenta in cadrul Acordului dintre Guvernul Republicii Moldova si Guvernul Poloniei"</t>
  </si>
  <si>
    <t>Livada Moldovei</t>
  </si>
  <si>
    <t>Proiect"Consolidarea eficacitatii retelei de asistenta sociala"</t>
  </si>
  <si>
    <t>Proiectul "Programul de profilaxie si control al infectiei HIV/SIDA, al infectiilor cu transmitele sexuala si a tuberculozei"</t>
  </si>
  <si>
    <t>Proiectul "Imbunatatirea serviciilor medicale in Republica Moldova"</t>
  </si>
  <si>
    <t>Proiectul "Modernizarea sectorului sanatatii in Republica Moldova"</t>
  </si>
  <si>
    <t>Proiectul "Reforma de Educatie din Moldova"</t>
  </si>
  <si>
    <t>Proiectul "Educatia artistica si culturala in contextul cooperarii transfrontaliere durabile"</t>
  </si>
  <si>
    <t>Ministerul Justiției</t>
  </si>
  <si>
    <t xml:space="preserve">Proiectul  ”Construcția penitenciarului din Chisinau”  </t>
  </si>
  <si>
    <t>Ministerul Afacerilor Interne</t>
  </si>
  <si>
    <t>Proiectul"Crearea unei infrastructuri globale si consolidate de frontiera-factor al unei dezvoltari social-economice durabile si planificarii spatiale complexe"</t>
  </si>
  <si>
    <t>Imbunatatirea serviciilor mobile terestre si avia- de interventie de urgenta, descarcare si reanimare acordate in consecinta dezastrelor majore in zona transfrontaliera-SMURD"</t>
  </si>
  <si>
    <t>Proiect "Consolidarea serviciului salvatori si pompieri in localitatile rurale ale RM"</t>
  </si>
  <si>
    <t xml:space="preserve">Proiectul ”Construcția locuințelor sociale II” </t>
  </si>
  <si>
    <t>Proiectul "Modernizarea serviciilor publice locale"</t>
  </si>
  <si>
    <t xml:space="preserve">Proiectul "Crearea sistemului integrat  de dezvoltare durabila a sectorului apicol in Regiunea de Dezvoltare Nord a RM" </t>
  </si>
  <si>
    <t>Proiectul"Danube connects/Dunarea uneste"</t>
  </si>
  <si>
    <t>Academia de Stiinte a Moldovei</t>
  </si>
  <si>
    <t>Proiectul "Programul Cadru 7"</t>
  </si>
  <si>
    <t>Proiectul"Programul-cadru al UE pentru cercetare si inovare-Orizont 2020"</t>
  </si>
  <si>
    <t>Proiectul "Programul Operational Comun "Bazinul Marii Negre 2007-2013""</t>
  </si>
  <si>
    <t>Fondul de Investiţii Sociale</t>
  </si>
  <si>
    <t>Proiectul ”Programul de asistență tehnică și financiară acordată de Guvernul României pentru instituțiile preșcolare din Republica Moldova”</t>
  </si>
  <si>
    <t>Proiectul "Proiectul II al Fondului de Investiții Sociale"</t>
  </si>
  <si>
    <t>Proiectul de susținere a Programului în sectorul drumurilor</t>
  </si>
  <si>
    <t>Proiectul de management al calamitatilor si riscurilor climaterice</t>
  </si>
  <si>
    <t>Proiectul "Suport pentru operatiunile de proiect ale Oficiului Finantarii de Carbon"</t>
  </si>
  <si>
    <t>Proiectul ”Lucrări de consolidare a barajului Costești-Stînca (EAST AVERT)”</t>
  </si>
  <si>
    <t>Programul de dezvoltare a serviciilor de aprovizionare cu apa potabila</t>
  </si>
  <si>
    <t>Proiectul ”Tranziția la agricultura performantă”</t>
  </si>
  <si>
    <t>Proiectul ”Reabilitarea drumurilor”</t>
  </si>
  <si>
    <t>Proiectul ”Monitorizare și evaluare, unitatea de managment”</t>
  </si>
  <si>
    <t>Granturi</t>
  </si>
  <si>
    <t>Contribuția Guvernului</t>
  </si>
  <si>
    <t>Cheltuieli, total</t>
  </si>
  <si>
    <t>Intrări externe</t>
  </si>
  <si>
    <t>Modificarea soldurilor (+,-)</t>
  </si>
  <si>
    <t>Sold la începutul anului</t>
  </si>
  <si>
    <t>Sold la sfîrșitul anului</t>
  </si>
  <si>
    <t>Diferenta de curs valutar</t>
  </si>
  <si>
    <t>Proiectul ”Construcția conductei de transport de gaze naturale pe direcția Ungheni - Chișinău”</t>
  </si>
  <si>
    <t>Proiectul "Studiu de fezabilitate "Extinderea apeductului centralizat Chisinau-Straseni-Calarasi""</t>
  </si>
  <si>
    <t>Proiectul "Interconectarea sistemelor energetice ale RM si Ucrainei la Comunitatea Europeana a Operatorilor de Energie Electrica (ENTSO-E)”</t>
  </si>
  <si>
    <t>Proiectul "Facilitarea implementarii prioritatii nr.9 a Strategiei pentru regiunea Dunarii"</t>
  </si>
  <si>
    <t>Proiectul pentru servicii de finanțare rurală și dezvoltare a businessului agricol (IFADV)</t>
  </si>
  <si>
    <t>Proiectul "Ameliorarea Competitivitatii "</t>
  </si>
  <si>
    <t>Mijloace, total</t>
  </si>
  <si>
    <t>Granturi (412.02)</t>
  </si>
  <si>
    <t>Împrumuturi (28.03)</t>
  </si>
  <si>
    <t>Proiectul "Proiectul de alimentare cu apa in regiunea Nord"</t>
  </si>
  <si>
    <t>Proiectul național de alimentare cu apă și canalizare</t>
  </si>
  <si>
    <t>activitate</t>
  </si>
  <si>
    <t>Denumirea</t>
  </si>
  <si>
    <t>Proiectul ”Întărirea capacității Agenției Naționale pentru Siguranța Alimentelor din Republica Moldova”</t>
  </si>
  <si>
    <t>Agenția Națională pentru Siguranța Alimentelor</t>
  </si>
  <si>
    <t xml:space="preserve">Alte venituri </t>
  </si>
  <si>
    <t>Alte venituri</t>
  </si>
  <si>
    <t>Fondul Provocările Mileniului Moldova (Fondul de dezvoltare durabila in RM)</t>
  </si>
  <si>
    <t>Proiectul ”Conducta de interconectare a sistemului de transport de gaze naturale din România cu sistemul de transport de gaze naturale din Republica Moldova pe direcția Iași-Ungheni”</t>
  </si>
  <si>
    <t>Proiectul "Îmbunătățirea eficienței sectorului de alimentare centralizată cu energie termică (SACET/DHEIP)"</t>
  </si>
  <si>
    <t>Executat                         2015</t>
  </si>
  <si>
    <t>Proiectul "Revitalizarea agriculturii"</t>
  </si>
  <si>
    <t>Proiectul "Servicii de finanțare rurală și marketing"</t>
  </si>
  <si>
    <t>Proiectul "Reconstrucția Spitalului Clinic Republican"</t>
  </si>
  <si>
    <t>Proiectul "Parteneriatul Global pentru Educație"</t>
  </si>
  <si>
    <t>Curtea de Conturi</t>
  </si>
  <si>
    <t>Proiectul "Consolidarea capacității Curții de Conturi a RM”</t>
  </si>
  <si>
    <t>Proiectul  ”Energie și Biomasă”</t>
  </si>
  <si>
    <t>Proiectul  ”Promovarea educatiei inclusive in RM”</t>
  </si>
  <si>
    <t>Proiectul "Suport pentru cooperarea stiintifica si tehnica"</t>
  </si>
  <si>
    <t>Proiectul Regional "Ecologizarea economiei în vecinătatea estică” (Eap-Green)</t>
  </si>
  <si>
    <t>Proiectul "Consolidarea rețelei de arii naturale protejate pentru conservarea biodiversității și dezvoltării durabile în regiunea Delta Dunării și Prutul de Jos""</t>
  </si>
  <si>
    <t>Proiectul "Suport pentru cooperarea științifică și tehnică"</t>
  </si>
  <si>
    <t>donator</t>
  </si>
  <si>
    <t>055/053</t>
  </si>
  <si>
    <t>054/999</t>
  </si>
  <si>
    <t>054</t>
  </si>
  <si>
    <t>055</t>
  </si>
  <si>
    <t>053/051/    055</t>
  </si>
  <si>
    <t>062</t>
  </si>
  <si>
    <t>053</t>
  </si>
  <si>
    <t>069</t>
  </si>
  <si>
    <t>061/068</t>
  </si>
  <si>
    <t>057</t>
  </si>
  <si>
    <t>051/079</t>
  </si>
  <si>
    <t>083</t>
  </si>
  <si>
    <t>051</t>
  </si>
  <si>
    <t>061</t>
  </si>
  <si>
    <t>056</t>
  </si>
  <si>
    <t>050</t>
  </si>
  <si>
    <t>066/069/    062</t>
  </si>
  <si>
    <t>052</t>
  </si>
  <si>
    <t>055/999</t>
  </si>
  <si>
    <t>055/999   066/069/             062</t>
  </si>
  <si>
    <t>085</t>
  </si>
  <si>
    <t>052/054</t>
  </si>
  <si>
    <t>055/051/   053</t>
  </si>
  <si>
    <t>051/053/   055</t>
  </si>
  <si>
    <t>053/051/   055</t>
  </si>
  <si>
    <t>064</t>
  </si>
  <si>
    <t>084</t>
  </si>
  <si>
    <t>066</t>
  </si>
  <si>
    <t>999</t>
  </si>
  <si>
    <t>Proiectul “e-Transformare a Guvernării”</t>
  </si>
  <si>
    <t>Proiectul "Proiectul de achizitie a locomotivelor si de restructurare a infrastructurii feroviare"</t>
  </si>
  <si>
    <t>Ministerul Apărării</t>
  </si>
  <si>
    <t>Proiect "Cooperarea cu SUA"</t>
  </si>
  <si>
    <t>Proiect "Cooperarea cu NATO"</t>
  </si>
  <si>
    <t>funcția</t>
  </si>
  <si>
    <t>01</t>
  </si>
  <si>
    <t>03</t>
  </si>
  <si>
    <t>04</t>
  </si>
  <si>
    <t>01/04</t>
  </si>
  <si>
    <t>05</t>
  </si>
  <si>
    <t>06</t>
  </si>
  <si>
    <t>07</t>
  </si>
  <si>
    <t>09</t>
  </si>
  <si>
    <t>10</t>
  </si>
  <si>
    <t>02</t>
  </si>
  <si>
    <t>Proiectul ”Programul Rural de Rezilienţă Economico-Climatică Incluzivă" (IFAD VI)</t>
  </si>
  <si>
    <t>Proiectul "IMPEFO-imbunatatirea cooperarii transfrontaliere intre RM si Romania privind produsele petroliere si alimentare (Laboratorul Vamal)"</t>
  </si>
  <si>
    <t>Proiectul "Consolidarea cadrului instituțional în sectorul alimentării cu apă și sanitație în Republica Moldova"</t>
  </si>
  <si>
    <t>Dobînda încasată la soldurile mijloacelor bănești</t>
  </si>
  <si>
    <t>Dobînzi încasate la soldurile bănești</t>
  </si>
  <si>
    <t>Rambursarea împrumutului instituțiilor nefinanciare</t>
  </si>
  <si>
    <t>Comisia Electorală Centrală</t>
  </si>
  <si>
    <t>Proiectul "Îmbunătățirea democrației în Moldova prin suport parlamentar și electoral"</t>
  </si>
  <si>
    <t>Centrul Național Anticorupție</t>
  </si>
  <si>
    <t>Diferența de curs</t>
  </si>
  <si>
    <t>Proiectul "Invatam prin actiune"</t>
  </si>
  <si>
    <t>Transferuri</t>
  </si>
  <si>
    <t>Proiectul "Inovare, dezvoltare si comunicare pentru o mai buna educatie in sistemul penitenciar (IDECOM)</t>
  </si>
  <si>
    <t>Proiectul ”Suport pentru cooperarea științifică și tehnică"</t>
  </si>
  <si>
    <t>Recreditare</t>
  </si>
  <si>
    <t>euro</t>
  </si>
  <si>
    <t>$</t>
  </si>
  <si>
    <t>Proiectul "Consolidarea controlului Tuberculozei in RM"</t>
  </si>
  <si>
    <t>Proiectul de sustinere a Consiliului National de Coordonare TB/SIDA</t>
  </si>
  <si>
    <t>Alte venituri MDL</t>
  </si>
  <si>
    <t>Proiectul "Fortificarea capacităților Sistemului Informațional de Management în Educație-SIME"</t>
  </si>
  <si>
    <t>Proiectul "Pregatirea proiectelor de management al deseurilor in trei regiuni"</t>
  </si>
  <si>
    <t>Proiectul"Consolidarea controlului HIV/SIDA in RM"</t>
  </si>
  <si>
    <t>Proiectul "Consolidarea mecanismului de asigurare a calitatii asistentei juridice garantate de stat acordate copiilor"</t>
  </si>
  <si>
    <t>sector</t>
  </si>
  <si>
    <t>5</t>
  </si>
  <si>
    <t>7</t>
  </si>
  <si>
    <t>17</t>
  </si>
  <si>
    <t>21</t>
  </si>
  <si>
    <t>13</t>
  </si>
  <si>
    <t>16</t>
  </si>
  <si>
    <t>11</t>
  </si>
  <si>
    <t>08</t>
  </si>
  <si>
    <t>23</t>
  </si>
  <si>
    <t>18</t>
  </si>
  <si>
    <t>22</t>
  </si>
  <si>
    <t>Proiectul "Reabilitarea drumurilor locale"</t>
  </si>
  <si>
    <t>autoritate</t>
  </si>
  <si>
    <t>TOTAL</t>
  </si>
  <si>
    <t>Devieri (+,-)</t>
  </si>
  <si>
    <t>Alte venituri (contribuția beneficiarilor)</t>
  </si>
  <si>
    <t>Proiectul "Adaptarea la schimbari climatice si silvicultura"</t>
  </si>
  <si>
    <t xml:space="preserve">Proiectul "Asistenta in cadrul Acordului dintre Guvernul Republicii Moldova si Guvernul Poloniei" </t>
  </si>
  <si>
    <t>Funcția</t>
  </si>
  <si>
    <t>Proiectul "Îmbunătățirea democrației în Moldova prin desfășurarea campaniei de informare și educație electorală"</t>
  </si>
  <si>
    <t>Proiectul "Consolidarea capacitatii de productie locala a sistemelor de energie termica in RM"</t>
  </si>
  <si>
    <t xml:space="preserve">Transferuri (între instituțiile bugetului de stat) </t>
  </si>
  <si>
    <t>Proiectul "Suport în dezvoltarea unui sistem de raportare digitală cu privire la finanțarea partidelor politice"</t>
  </si>
  <si>
    <t>060</t>
  </si>
  <si>
    <t>Proiectul "Dezvoltarea capacitatilor statistice pe baza datelor ce țin de abilități"</t>
  </si>
  <si>
    <t>Proiectul "Punerea în siguranță și reabilitarea amenajărilor de la Nodul Hidrotehnic Costești, Stînca etapa I"</t>
  </si>
  <si>
    <t>Biroul Național Statistică</t>
  </si>
  <si>
    <t>Proiectul "TransMonee”</t>
  </si>
  <si>
    <t>Proiectul "Dezvoltarea anchetei forței de muncă”</t>
  </si>
  <si>
    <t>Proiectul "Agricultura conservativă - dezvoltarea unui sistem durabil de gestionare a solului în RM"</t>
  </si>
  <si>
    <t>dintre care investiții capitale:</t>
  </si>
  <si>
    <t>Consolidarea</t>
  </si>
  <si>
    <t>Proiectul "O nouă viață pentru tinerii delicvenți"</t>
  </si>
  <si>
    <t>Proiectul ”Interconectarea sistemului electroenergetic al RM cu cel al Romîniei prin construcția liniei electrice 400 kV Vulcănești-Chișinău</t>
  </si>
  <si>
    <t>Proiectul "Programul de Reziliență rurală (IFAD VII)"</t>
  </si>
  <si>
    <t>inclusiv SOE</t>
  </si>
  <si>
    <t>Proiectul "Îmbunătățirea eficienței sectorului de alimentare centralizată cu energie termică (SACET/DHEIP)" faza II</t>
  </si>
  <si>
    <t>Proiectul "EMP Management Durabil POP" (proiectul cu deșeurile)</t>
  </si>
  <si>
    <t>Secretariatul Parlamentului</t>
  </si>
  <si>
    <t>Proiect "Infrastructura de comunicații”</t>
  </si>
  <si>
    <t>Proiect "Completarea regională pentru prevenirea și combaterea criminalității transfrontaliere RM-România”</t>
  </si>
  <si>
    <t>Proiect "Îmbunătățirea infrastructurii și pregătirea personalului SMURD”</t>
  </si>
  <si>
    <t>Proiectul "Consolidarea Guvernanței parlamentare în RM”</t>
  </si>
  <si>
    <t>2055</t>
  </si>
  <si>
    <t>Serviciul de Protectie și Pază de Stat</t>
  </si>
  <si>
    <t>Proiect "Combaterea pornografiei infantile”</t>
  </si>
  <si>
    <t>Proiectul "Modernizare serviciilor guvernamentale"</t>
  </si>
  <si>
    <t>Proiectul "Programul cadru7"</t>
  </si>
  <si>
    <t xml:space="preserve">inclusiv, investiții capitale </t>
  </si>
  <si>
    <t>min</t>
  </si>
  <si>
    <t>suma</t>
  </si>
  <si>
    <t>097/098</t>
  </si>
  <si>
    <t>Proiectul "Consolidarea cadrului instituțional al Republicii Moldova”</t>
  </si>
  <si>
    <t>098</t>
  </si>
  <si>
    <t>053/051</t>
  </si>
  <si>
    <t>Proiectul "Reforma sectorului energetic și sporirea eficienței în sectorul energeticii"</t>
  </si>
  <si>
    <t>Proiectul "Proiectul energetic II"</t>
  </si>
  <si>
    <t>Proiectul "Dezvoltarea sectorului privat"</t>
  </si>
  <si>
    <t>Proiectul "Dezvoltarea capacitatilor functionale in domeniul achizitiilor publice"</t>
  </si>
  <si>
    <t>Proiectul "Reabilitarea și modernizarea posturilor vamale de la frontiera moldo-română"</t>
  </si>
  <si>
    <t>Proiectul "Sistemul de alimentare cu apă și canalizare Cahul”</t>
  </si>
  <si>
    <t>Proiectul ”Asigurarea cu ambulanțe„</t>
  </si>
  <si>
    <t>Ministerul Agriculturii, Dezvoltării Regionale și Mediului</t>
  </si>
  <si>
    <t>Ministerul Economiei și Infrastructurii</t>
  </si>
  <si>
    <t>Ministerul Educației, Culturii și Cercetării</t>
  </si>
  <si>
    <t>Ministerul Sănătății, Muncii și Protecției Sociale</t>
  </si>
  <si>
    <t>Executat   2016</t>
  </si>
  <si>
    <t>Servicii generale</t>
  </si>
  <si>
    <t>Ordine publica</t>
  </si>
  <si>
    <t>Coruptie</t>
  </si>
  <si>
    <t>Justitie</t>
  </si>
  <si>
    <t>Penitenciare</t>
  </si>
  <si>
    <t>Servicii economice generale</t>
  </si>
  <si>
    <t>Agricultura</t>
  </si>
  <si>
    <t>Energetica</t>
  </si>
  <si>
    <t>Drumuri</t>
  </si>
  <si>
    <t>Apa si canalizare</t>
  </si>
  <si>
    <t>Sanatate</t>
  </si>
  <si>
    <t>Educatie</t>
  </si>
  <si>
    <t>Protectie sociala</t>
  </si>
  <si>
    <t>Stiinta</t>
  </si>
  <si>
    <t>Protectia mediului</t>
  </si>
  <si>
    <t>Proiectul ”Dezvoltarea capacităților IT în cadrul Serviciului Prevenirea și Combaterea Spălării Banilor”</t>
  </si>
  <si>
    <t xml:space="preserve">Aprobat/ Precizat        2017 </t>
  </si>
  <si>
    <t>Proiect    2018</t>
  </si>
  <si>
    <t>mil. lei</t>
  </si>
  <si>
    <t>Tabelul nr. 10 la Nota Informativă</t>
  </si>
  <si>
    <t xml:space="preserve">Sinteza proiectelor finanțate din surse externe, </t>
  </si>
  <si>
    <t>incluse în bugetul de stat 2015-2018</t>
  </si>
  <si>
    <t>Nr. proiectului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</si>
</sst>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78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  <font>
      <sz val="10"/>
      <name val="Arial Cyr"/>
      <charset val="204"/>
    </font>
    <font>
      <b/>
      <sz val="12"/>
      <color indexed="8"/>
      <name val="Times New Roman"/>
      <family val="1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2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0"/>
      <name val="Times New Roman"/>
      <family val="1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rgb="FF9C6500"/>
      <name val="Calibri"/>
      <family val="2"/>
      <charset val="204"/>
      <scheme val="minor"/>
    </font>
    <font>
      <b/>
      <i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rgb="FF9C65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15" fillId="0" borderId="0"/>
    <xf numFmtId="0" fontId="17" fillId="0" borderId="0"/>
    <xf numFmtId="0" fontId="17" fillId="0" borderId="0"/>
    <xf numFmtId="0" fontId="41" fillId="7" borderId="0" applyNumberFormat="0" applyBorder="0" applyAlignment="0" applyProtection="0"/>
  </cellStyleXfs>
  <cellXfs count="418">
    <xf numFmtId="0" fontId="0" fillId="0" borderId="0" xfId="0"/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24" fillId="3" borderId="7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vertical="center"/>
    </xf>
    <xf numFmtId="0" fontId="26" fillId="3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 wrapText="1"/>
    </xf>
    <xf numFmtId="0" fontId="28" fillId="3" borderId="8" xfId="0" applyNumberFormat="1" applyFont="1" applyFill="1" applyBorder="1" applyAlignment="1">
      <alignment horizontal="center" vertical="center" wrapText="1"/>
    </xf>
    <xf numFmtId="0" fontId="27" fillId="3" borderId="8" xfId="0" applyNumberFormat="1" applyFont="1" applyFill="1" applyBorder="1" applyAlignment="1">
      <alignment horizontal="center" vertical="center" wrapText="1"/>
    </xf>
    <xf numFmtId="165" fontId="25" fillId="3" borderId="8" xfId="0" applyNumberFormat="1" applyFont="1" applyFill="1" applyBorder="1" applyAlignment="1">
      <alignment horizontal="center" vertical="center"/>
    </xf>
    <xf numFmtId="165" fontId="25" fillId="3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65" fontId="37" fillId="2" borderId="0" xfId="0" applyNumberFormat="1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wrapText="1" indent="1"/>
    </xf>
    <xf numFmtId="0" fontId="18" fillId="0" borderId="2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vertical="center"/>
    </xf>
    <xf numFmtId="165" fontId="20" fillId="0" borderId="2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165" fontId="31" fillId="0" borderId="2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 vertical="center" wrapText="1"/>
    </xf>
    <xf numFmtId="165" fontId="21" fillId="0" borderId="14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165" fontId="32" fillId="0" borderId="2" xfId="0" applyNumberFormat="1" applyFont="1" applyFill="1" applyBorder="1" applyAlignment="1">
      <alignment horizontal="center" vertical="center"/>
    </xf>
    <xf numFmtId="165" fontId="30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left" vertical="center" wrapText="1"/>
    </xf>
    <xf numFmtId="164" fontId="20" fillId="0" borderId="2" xfId="0" applyNumberFormat="1" applyFont="1" applyFill="1" applyBorder="1" applyAlignment="1">
      <alignment vertical="center" wrapText="1"/>
    </xf>
    <xf numFmtId="164" fontId="21" fillId="0" borderId="2" xfId="0" applyNumberFormat="1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65" fontId="21" fillId="0" borderId="16" xfId="0" applyNumberFormat="1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165" fontId="38" fillId="0" borderId="2" xfId="0" applyNumberFormat="1" applyFont="1" applyFill="1" applyBorder="1" applyAlignment="1">
      <alignment horizontal="center" vertical="center"/>
    </xf>
    <xf numFmtId="165" fontId="36" fillId="0" borderId="2" xfId="0" applyNumberFormat="1" applyFont="1" applyFill="1" applyBorder="1" applyAlignment="1">
      <alignment horizontal="center" vertical="center"/>
    </xf>
    <xf numFmtId="165" fontId="40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65" fontId="25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>
      <alignment horizontal="center" vertical="top" wrapText="1"/>
    </xf>
    <xf numFmtId="165" fontId="11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165" fontId="20" fillId="2" borderId="0" xfId="0" applyNumberFormat="1" applyFont="1" applyFill="1" applyBorder="1" applyAlignment="1">
      <alignment vertical="center"/>
    </xf>
    <xf numFmtId="165" fontId="22" fillId="0" borderId="2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44" fillId="0" borderId="2" xfId="0" applyNumberFormat="1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vertical="center"/>
    </xf>
    <xf numFmtId="0" fontId="45" fillId="4" borderId="0" xfId="0" applyFont="1" applyFill="1" applyBorder="1" applyAlignment="1">
      <alignment vertical="center"/>
    </xf>
    <xf numFmtId="0" fontId="46" fillId="4" borderId="12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center" vertical="center"/>
    </xf>
    <xf numFmtId="49" fontId="46" fillId="0" borderId="2" xfId="0" applyNumberFormat="1" applyFont="1" applyFill="1" applyBorder="1" applyAlignment="1">
      <alignment horizontal="center" vertical="center"/>
    </xf>
    <xf numFmtId="49" fontId="47" fillId="0" borderId="2" xfId="0" applyNumberFormat="1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65" fontId="48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165" fontId="43" fillId="0" borderId="2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50" fillId="0" borderId="21" xfId="4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/>
    </xf>
    <xf numFmtId="165" fontId="33" fillId="0" borderId="2" xfId="0" applyNumberFormat="1" applyFont="1" applyFill="1" applyBorder="1" applyAlignment="1">
      <alignment horizontal="center" vertical="center"/>
    </xf>
    <xf numFmtId="165" fontId="45" fillId="0" borderId="2" xfId="0" applyNumberFormat="1" applyFont="1" applyFill="1" applyBorder="1" applyAlignment="1">
      <alignment horizontal="center" vertical="center"/>
    </xf>
    <xf numFmtId="165" fontId="37" fillId="0" borderId="2" xfId="0" applyNumberFormat="1" applyFont="1" applyFill="1" applyBorder="1" applyAlignment="1">
      <alignment horizontal="center" vertical="center"/>
    </xf>
    <xf numFmtId="165" fontId="29" fillId="0" borderId="2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53" fillId="0" borderId="2" xfId="0" applyFont="1" applyFill="1" applyBorder="1" applyAlignment="1">
      <alignment horizontal="center" vertical="center"/>
    </xf>
    <xf numFmtId="49" fontId="53" fillId="0" borderId="2" xfId="0" applyNumberFormat="1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center" vertical="center"/>
    </xf>
    <xf numFmtId="165" fontId="54" fillId="0" borderId="2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48" fillId="0" borderId="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5" fontId="55" fillId="2" borderId="0" xfId="0" applyNumberFormat="1" applyFont="1" applyFill="1" applyBorder="1" applyAlignment="1">
      <alignment vertical="center"/>
    </xf>
    <xf numFmtId="165" fontId="55" fillId="0" borderId="2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vertical="center"/>
    </xf>
    <xf numFmtId="165" fontId="39" fillId="0" borderId="2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56" fillId="0" borderId="2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9" fillId="6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165" fontId="51" fillId="0" borderId="2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22" xfId="0" applyNumberFormat="1" applyFont="1" applyFill="1" applyBorder="1" applyAlignment="1">
      <alignment horizontal="center" vertical="center"/>
    </xf>
    <xf numFmtId="165" fontId="22" fillId="0" borderId="22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left" wrapText="1"/>
    </xf>
    <xf numFmtId="0" fontId="35" fillId="0" borderId="2" xfId="0" applyFont="1" applyFill="1" applyBorder="1" applyAlignment="1">
      <alignment horizontal="left" wrapText="1" indent="1"/>
    </xf>
    <xf numFmtId="0" fontId="59" fillId="0" borderId="2" xfId="0" applyFont="1" applyFill="1" applyBorder="1" applyAlignment="1">
      <alignment horizontal="left" wrapText="1" indent="2"/>
    </xf>
    <xf numFmtId="0" fontId="63" fillId="0" borderId="2" xfId="0" applyFont="1" applyFill="1" applyBorder="1" applyAlignment="1">
      <alignment horizontal="left" wrapText="1"/>
    </xf>
    <xf numFmtId="0" fontId="46" fillId="0" borderId="2" xfId="0" applyFont="1" applyFill="1" applyBorder="1" applyAlignment="1">
      <alignment horizontal="left" wrapText="1"/>
    </xf>
    <xf numFmtId="0" fontId="64" fillId="0" borderId="2" xfId="0" applyFont="1" applyFill="1" applyBorder="1" applyAlignment="1">
      <alignment horizontal="left" wrapText="1" indent="1"/>
    </xf>
    <xf numFmtId="0" fontId="53" fillId="0" borderId="2" xfId="0" applyFont="1" applyFill="1" applyBorder="1" applyAlignment="1">
      <alignment horizontal="left" wrapText="1" indent="2"/>
    </xf>
    <xf numFmtId="0" fontId="53" fillId="0" borderId="2" xfId="0" applyFont="1" applyFill="1" applyBorder="1" applyAlignment="1">
      <alignment horizontal="left" wrapText="1"/>
    </xf>
    <xf numFmtId="0" fontId="40" fillId="0" borderId="2" xfId="0" applyFont="1" applyFill="1" applyBorder="1" applyAlignment="1">
      <alignment horizontal="left" wrapText="1" indent="2"/>
    </xf>
    <xf numFmtId="0" fontId="47" fillId="0" borderId="2" xfId="0" applyFont="1" applyFill="1" applyBorder="1" applyAlignment="1">
      <alignment horizontal="left" wrapText="1"/>
    </xf>
    <xf numFmtId="0" fontId="66" fillId="0" borderId="2" xfId="0" applyFont="1" applyFill="1" applyBorder="1" applyAlignment="1">
      <alignment horizontal="left" wrapText="1" indent="1"/>
    </xf>
    <xf numFmtId="0" fontId="61" fillId="0" borderId="2" xfId="0" applyFont="1" applyFill="1" applyBorder="1" applyAlignment="1">
      <alignment horizontal="left" wrapText="1" indent="1"/>
    </xf>
    <xf numFmtId="0" fontId="62" fillId="0" borderId="2" xfId="0" applyFont="1" applyFill="1" applyBorder="1" applyAlignment="1">
      <alignment horizontal="left" wrapText="1" indent="3"/>
    </xf>
    <xf numFmtId="0" fontId="62" fillId="0" borderId="2" xfId="0" applyFont="1" applyFill="1" applyBorder="1" applyAlignment="1">
      <alignment horizontal="left" wrapText="1" indent="2"/>
    </xf>
    <xf numFmtId="0" fontId="53" fillId="0" borderId="22" xfId="0" applyFont="1" applyFill="1" applyBorder="1" applyAlignment="1">
      <alignment horizontal="left" wrapText="1" indent="2"/>
    </xf>
    <xf numFmtId="0" fontId="62" fillId="0" borderId="2" xfId="0" applyFont="1" applyFill="1" applyBorder="1" applyAlignment="1">
      <alignment horizontal="center" wrapText="1"/>
    </xf>
    <xf numFmtId="0" fontId="67" fillId="0" borderId="21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wrapText="1"/>
    </xf>
    <xf numFmtId="0" fontId="40" fillId="0" borderId="2" xfId="0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58" fillId="0" borderId="2" xfId="0" applyFont="1" applyFill="1" applyBorder="1" applyAlignment="1">
      <alignment horizontal="center" wrapText="1"/>
    </xf>
    <xf numFmtId="0" fontId="68" fillId="0" borderId="2" xfId="0" applyFont="1" applyFill="1" applyBorder="1" applyAlignment="1">
      <alignment horizontal="center" vertical="center"/>
    </xf>
    <xf numFmtId="49" fontId="68" fillId="0" borderId="2" xfId="0" applyNumberFormat="1" applyFont="1" applyFill="1" applyBorder="1" applyAlignment="1">
      <alignment horizontal="center" vertical="center"/>
    </xf>
    <xf numFmtId="165" fontId="68" fillId="0" borderId="2" xfId="0" applyNumberFormat="1" applyFont="1" applyFill="1" applyBorder="1" applyAlignment="1">
      <alignment horizontal="center" vertical="center"/>
    </xf>
    <xf numFmtId="165" fontId="69" fillId="0" borderId="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70" fillId="0" borderId="21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wrapText="1"/>
    </xf>
    <xf numFmtId="0" fontId="34" fillId="0" borderId="2" xfId="0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165" fontId="34" fillId="0" borderId="2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69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 wrapText="1"/>
    </xf>
    <xf numFmtId="49" fontId="57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65" fillId="0" borderId="21" xfId="0" applyFont="1" applyFill="1" applyBorder="1" applyAlignment="1">
      <alignment horizontal="center" vertical="center"/>
    </xf>
    <xf numFmtId="165" fontId="65" fillId="0" borderId="2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" vertical="center" wrapText="1"/>
    </xf>
    <xf numFmtId="49" fontId="66" fillId="0" borderId="2" xfId="0" applyNumberFormat="1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165" fontId="66" fillId="0" borderId="2" xfId="0" applyNumberFormat="1" applyFont="1" applyFill="1" applyBorder="1" applyAlignment="1">
      <alignment horizontal="center" vertical="center"/>
    </xf>
    <xf numFmtId="165" fontId="47" fillId="0" borderId="2" xfId="0" applyNumberFormat="1" applyFont="1" applyFill="1" applyBorder="1" applyAlignment="1">
      <alignment horizontal="center" vertical="center"/>
    </xf>
    <xf numFmtId="0" fontId="72" fillId="2" borderId="0" xfId="0" applyFont="1" applyFill="1" applyBorder="1" applyAlignment="1">
      <alignment vertical="center"/>
    </xf>
    <xf numFmtId="0" fontId="73" fillId="0" borderId="2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165" fontId="70" fillId="0" borderId="2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49" fontId="65" fillId="0" borderId="2" xfId="0" applyNumberFormat="1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 wrapText="1"/>
    </xf>
    <xf numFmtId="49" fontId="47" fillId="0" borderId="2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165" fontId="72" fillId="0" borderId="2" xfId="0" applyNumberFormat="1" applyFont="1" applyFill="1" applyBorder="1" applyAlignment="1">
      <alignment horizontal="center" vertical="center"/>
    </xf>
    <xf numFmtId="0" fontId="76" fillId="0" borderId="2" xfId="0" applyFont="1" applyFill="1" applyBorder="1" applyAlignment="1">
      <alignment horizontal="center" vertical="center" wrapText="1"/>
    </xf>
    <xf numFmtId="49" fontId="66" fillId="0" borderId="2" xfId="0" applyNumberFormat="1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165" fontId="71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165" fontId="60" fillId="0" borderId="2" xfId="0" applyNumberFormat="1" applyFont="1" applyFill="1" applyBorder="1" applyAlignment="1">
      <alignment horizontal="center" vertical="center"/>
    </xf>
    <xf numFmtId="165" fontId="35" fillId="0" borderId="2" xfId="0" applyNumberFormat="1" applyFont="1" applyFill="1" applyBorder="1" applyAlignment="1">
      <alignment horizontal="center" vertical="center"/>
    </xf>
    <xf numFmtId="0" fontId="71" fillId="2" borderId="0" xfId="0" applyFont="1" applyFill="1" applyBorder="1" applyAlignment="1">
      <alignment vertical="center"/>
    </xf>
    <xf numFmtId="0" fontId="46" fillId="0" borderId="21" xfId="0" applyFont="1" applyFill="1" applyBorder="1" applyAlignment="1">
      <alignment horizontal="center" vertical="center"/>
    </xf>
    <xf numFmtId="49" fontId="64" fillId="0" borderId="2" xfId="0" applyNumberFormat="1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/>
    </xf>
    <xf numFmtId="165" fontId="46" fillId="0" borderId="2" xfId="0" applyNumberFormat="1" applyFont="1" applyFill="1" applyBorder="1" applyAlignment="1">
      <alignment horizontal="center" vertical="center"/>
    </xf>
    <xf numFmtId="165" fontId="64" fillId="0" borderId="2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3" fillId="0" borderId="2" xfId="0" applyFont="1" applyFill="1" applyBorder="1" applyAlignment="1">
      <alignment horizontal="center" vertical="center" wrapText="1"/>
    </xf>
    <xf numFmtId="49" fontId="63" fillId="0" borderId="2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center" vertical="center" wrapText="1"/>
    </xf>
    <xf numFmtId="49" fontId="46" fillId="0" borderId="2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/>
    </xf>
    <xf numFmtId="165" fontId="59" fillId="0" borderId="2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4" fillId="2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60" fillId="0" borderId="2" xfId="0" applyFont="1" applyFill="1" applyBorder="1" applyAlignment="1">
      <alignment horizontal="center" vertical="center" wrapText="1"/>
    </xf>
    <xf numFmtId="49" fontId="60" fillId="0" borderId="2" xfId="0" applyNumberFormat="1" applyFont="1" applyFill="1" applyBorder="1" applyAlignment="1">
      <alignment horizontal="center" vertical="center" wrapText="1"/>
    </xf>
    <xf numFmtId="0" fontId="77" fillId="0" borderId="21" xfId="4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/>
    </xf>
    <xf numFmtId="49" fontId="60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center" vertical="center"/>
    </xf>
    <xf numFmtId="49" fontId="7" fillId="8" borderId="0" xfId="0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vertical="center"/>
    </xf>
    <xf numFmtId="165" fontId="9" fillId="8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 wrapText="1"/>
    </xf>
    <xf numFmtId="0" fontId="63" fillId="0" borderId="24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9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/>
    </xf>
  </cellXfs>
  <cellStyles count="5">
    <cellStyle name="Neutral" xfId="4" builtinId="28"/>
    <cellStyle name="Normal" xfId="0" builtinId="0"/>
    <cellStyle name="Normal 2" xfId="2"/>
    <cellStyle name="Обычный 2" xfId="3"/>
    <cellStyle name="Обычный_2007 Anexa nr.4" xfId="1"/>
  </cellStyles>
  <dxfs count="0"/>
  <tableStyles count="0" defaultTableStyle="TableStyleMedium9" defaultPivotStyle="PivotStyleLight16"/>
  <colors>
    <mruColors>
      <color rgb="FFF4E7F5"/>
      <color rgb="FF84EC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DK2610"/>
  <sheetViews>
    <sheetView showGridLines="0" showZeros="0" tabSelected="1" showRuler="0" view="pageBreakPreview" zoomScale="90" zoomScaleSheetLayoutView="90" workbookViewId="0">
      <pane ySplit="23" topLeftCell="A878" activePane="bottomLeft" state="frozen"/>
      <selection pane="bottomLeft" activeCell="I893" sqref="I893"/>
    </sheetView>
  </sheetViews>
  <sheetFormatPr defaultColWidth="9.140625" defaultRowHeight="15.75"/>
  <cols>
    <col min="1" max="1" width="8.85546875" style="221" customWidth="1"/>
    <col min="2" max="2" width="56.42578125" style="11" customWidth="1"/>
    <col min="3" max="3" width="10.42578125" style="4" customWidth="1"/>
    <col min="4" max="4" width="7" style="83" customWidth="1"/>
    <col min="5" max="5" width="8" style="62" customWidth="1"/>
    <col min="6" max="6" width="10" style="192" customWidth="1"/>
    <col min="7" max="7" width="9.7109375" style="53" customWidth="1"/>
    <col min="8" max="8" width="12.7109375" style="192" customWidth="1"/>
    <col min="9" max="9" width="14" style="71" customWidth="1"/>
    <col min="10" max="10" width="12.85546875" style="1" customWidth="1"/>
    <col min="11" max="11" width="12.7109375" style="1" customWidth="1"/>
    <col min="12" max="12" width="9.140625" style="1"/>
    <col min="13" max="13" width="9.42578125" style="1" bestFit="1" customWidth="1"/>
    <col min="14" max="16384" width="9.140625" style="1"/>
  </cols>
  <sheetData>
    <row r="1" spans="1:12" ht="16.350000000000001" customHeight="1"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2" ht="39.75" customHeight="1">
      <c r="A2" s="402"/>
      <c r="B2" s="402"/>
      <c r="C2" s="402"/>
      <c r="D2" s="402"/>
      <c r="E2" s="402"/>
      <c r="F2" s="402"/>
      <c r="G2" s="402"/>
      <c r="H2" s="402"/>
      <c r="I2" s="404" t="s">
        <v>244</v>
      </c>
      <c r="J2" s="404"/>
      <c r="K2" s="404"/>
    </row>
    <row r="3" spans="1:12" ht="17.649999999999999" customHeight="1">
      <c r="A3" s="402"/>
      <c r="B3" s="403" t="s">
        <v>245</v>
      </c>
      <c r="C3" s="403"/>
      <c r="D3" s="403"/>
      <c r="E3" s="403"/>
      <c r="F3" s="403"/>
      <c r="G3" s="403"/>
      <c r="H3" s="403"/>
      <c r="I3" s="403"/>
      <c r="J3" s="403"/>
      <c r="K3" s="242"/>
    </row>
    <row r="4" spans="1:12" ht="24" customHeight="1">
      <c r="A4" s="402"/>
      <c r="B4" s="403" t="s">
        <v>246</v>
      </c>
      <c r="C4" s="403"/>
      <c r="D4" s="403"/>
      <c r="E4" s="403"/>
      <c r="F4" s="403"/>
      <c r="G4" s="403"/>
      <c r="H4" s="403"/>
      <c r="I4" s="403"/>
      <c r="J4" s="403"/>
    </row>
    <row r="5" spans="1:12" ht="24" customHeight="1">
      <c r="A5" s="242"/>
      <c r="B5" s="242"/>
      <c r="C5" s="394"/>
      <c r="D5" s="394"/>
      <c r="E5" s="394"/>
      <c r="F5" s="394"/>
      <c r="G5" s="394"/>
      <c r="H5" s="394"/>
      <c r="I5" s="394"/>
      <c r="J5" s="400"/>
      <c r="K5" s="400" t="s">
        <v>243</v>
      </c>
      <c r="L5" s="401"/>
    </row>
    <row r="6" spans="1:12" ht="13.9" customHeight="1">
      <c r="A6" s="408" t="s">
        <v>247</v>
      </c>
      <c r="B6" s="409" t="s">
        <v>66</v>
      </c>
      <c r="C6" s="408" t="s">
        <v>0</v>
      </c>
      <c r="D6" s="408"/>
      <c r="E6" s="408"/>
      <c r="F6" s="408"/>
      <c r="G6" s="408"/>
      <c r="H6" s="410" t="s">
        <v>74</v>
      </c>
      <c r="I6" s="410" t="s">
        <v>224</v>
      </c>
      <c r="J6" s="410" t="s">
        <v>241</v>
      </c>
      <c r="K6" s="411" t="s">
        <v>242</v>
      </c>
    </row>
    <row r="7" spans="1:12" ht="3" customHeight="1">
      <c r="A7" s="408"/>
      <c r="B7" s="409"/>
      <c r="C7" s="408"/>
      <c r="D7" s="408"/>
      <c r="E7" s="408"/>
      <c r="F7" s="408"/>
      <c r="G7" s="408"/>
      <c r="H7" s="410"/>
      <c r="I7" s="410"/>
      <c r="J7" s="410"/>
      <c r="K7" s="411"/>
    </row>
    <row r="8" spans="1:12" s="35" customFormat="1" ht="16.350000000000001" customHeight="1">
      <c r="A8" s="408"/>
      <c r="B8" s="409"/>
      <c r="C8" s="417" t="s">
        <v>170</v>
      </c>
      <c r="D8" s="407" t="s">
        <v>157</v>
      </c>
      <c r="E8" s="407" t="s">
        <v>122</v>
      </c>
      <c r="F8" s="410" t="s">
        <v>65</v>
      </c>
      <c r="G8" s="416" t="s">
        <v>87</v>
      </c>
      <c r="H8" s="410"/>
      <c r="I8" s="410"/>
      <c r="J8" s="410"/>
      <c r="K8" s="411"/>
    </row>
    <row r="9" spans="1:12" ht="0.75" customHeight="1">
      <c r="A9" s="408"/>
      <c r="B9" s="409"/>
      <c r="C9" s="417"/>
      <c r="D9" s="407"/>
      <c r="E9" s="407"/>
      <c r="F9" s="410"/>
      <c r="G9" s="416"/>
      <c r="H9" s="410"/>
      <c r="I9" s="410"/>
      <c r="J9" s="410"/>
      <c r="K9" s="411"/>
    </row>
    <row r="10" spans="1:12" ht="18" customHeight="1">
      <c r="A10" s="408"/>
      <c r="B10" s="409"/>
      <c r="C10" s="417"/>
      <c r="D10" s="407"/>
      <c r="E10" s="407"/>
      <c r="F10" s="410"/>
      <c r="G10" s="416"/>
      <c r="H10" s="410"/>
      <c r="I10" s="410"/>
      <c r="J10" s="410"/>
      <c r="K10" s="411"/>
    </row>
    <row r="11" spans="1:12" ht="18.75" customHeight="1">
      <c r="A11" s="396">
        <v>1</v>
      </c>
      <c r="B11" s="397">
        <v>2</v>
      </c>
      <c r="C11" s="396">
        <v>3</v>
      </c>
      <c r="D11" s="395">
        <v>4</v>
      </c>
      <c r="E11" s="398" t="s">
        <v>158</v>
      </c>
      <c r="F11" s="399">
        <v>6</v>
      </c>
      <c r="G11" s="398" t="s">
        <v>159</v>
      </c>
      <c r="H11" s="399">
        <v>8</v>
      </c>
      <c r="I11" s="399">
        <v>9</v>
      </c>
      <c r="J11" s="399">
        <v>10</v>
      </c>
      <c r="K11" s="227" t="s">
        <v>164</v>
      </c>
    </row>
    <row r="12" spans="1:12" ht="12.95" hidden="1" customHeight="1" thickBot="1">
      <c r="A12" s="414"/>
      <c r="B12" s="415"/>
      <c r="C12" s="415"/>
      <c r="D12" s="415"/>
      <c r="E12" s="415"/>
      <c r="F12" s="415"/>
      <c r="G12" s="415"/>
      <c r="H12" s="415"/>
      <c r="I12" s="415"/>
      <c r="K12" s="204"/>
    </row>
    <row r="13" spans="1:12" ht="12.95" customHeight="1">
      <c r="A13" s="405"/>
      <c r="B13" s="406"/>
      <c r="C13" s="406"/>
      <c r="D13" s="406"/>
      <c r="E13" s="406"/>
      <c r="F13" s="406"/>
      <c r="G13" s="406"/>
      <c r="H13" s="406"/>
      <c r="I13" s="406"/>
      <c r="J13" s="406"/>
      <c r="K13" s="406"/>
    </row>
    <row r="14" spans="1:12" s="196" customFormat="1">
      <c r="A14" s="223"/>
      <c r="B14" s="93" t="s">
        <v>48</v>
      </c>
      <c r="C14" s="101"/>
      <c r="D14" s="152"/>
      <c r="E14" s="153"/>
      <c r="F14" s="102"/>
      <c r="G14" s="153"/>
      <c r="H14" s="106">
        <v>4214344.1999999993</v>
      </c>
      <c r="I14" s="106">
        <v>1589608.6100000003</v>
      </c>
      <c r="J14" s="106">
        <v>2188731.4</v>
      </c>
      <c r="K14" s="237">
        <v>4317000.0999999996</v>
      </c>
    </row>
    <row r="15" spans="1:12" s="197" customFormat="1" hidden="1">
      <c r="A15" s="223"/>
      <c r="B15" s="243" t="s">
        <v>206</v>
      </c>
      <c r="C15" s="101"/>
      <c r="D15" s="152"/>
      <c r="E15" s="153"/>
      <c r="F15" s="102"/>
      <c r="G15" s="153"/>
      <c r="H15" s="228">
        <v>0</v>
      </c>
      <c r="I15" s="106"/>
      <c r="J15" s="106">
        <v>1040568.1</v>
      </c>
      <c r="K15" s="237">
        <v>2814975.9512298345</v>
      </c>
    </row>
    <row r="16" spans="1:12" s="198" customFormat="1">
      <c r="A16" s="223"/>
      <c r="B16" s="93" t="s">
        <v>60</v>
      </c>
      <c r="C16" s="101"/>
      <c r="D16" s="152"/>
      <c r="E16" s="153"/>
      <c r="F16" s="102"/>
      <c r="G16" s="153"/>
      <c r="H16" s="106">
        <v>4214344.1999999993</v>
      </c>
      <c r="I16" s="106">
        <v>1589608.6100000003</v>
      </c>
      <c r="J16" s="106">
        <v>2188731.4</v>
      </c>
      <c r="K16" s="115">
        <v>4317000.0999999996</v>
      </c>
    </row>
    <row r="17" spans="1:14" s="74" customFormat="1">
      <c r="A17" s="225"/>
      <c r="B17" s="288" t="s">
        <v>49</v>
      </c>
      <c r="C17" s="165"/>
      <c r="D17" s="166"/>
      <c r="E17" s="167"/>
      <c r="F17" s="168"/>
      <c r="G17" s="167"/>
      <c r="H17" s="117">
        <v>3960914.7999999993</v>
      </c>
      <c r="I17" s="118">
        <v>1846592.8999999997</v>
      </c>
      <c r="J17" s="118">
        <v>3177687.5999999996</v>
      </c>
      <c r="K17" s="238">
        <v>5395056.9000000004</v>
      </c>
      <c r="M17" s="73"/>
      <c r="N17" s="73"/>
    </row>
    <row r="18" spans="1:14" s="250" customFormat="1">
      <c r="A18" s="233"/>
      <c r="B18" s="289" t="s">
        <v>61</v>
      </c>
      <c r="C18" s="246"/>
      <c r="D18" s="247"/>
      <c r="E18" s="248"/>
      <c r="F18" s="205"/>
      <c r="G18" s="248"/>
      <c r="H18" s="117">
        <v>1710088.9999999998</v>
      </c>
      <c r="I18" s="117">
        <v>323925.43999999989</v>
      </c>
      <c r="J18" s="117">
        <v>710094.60000000009</v>
      </c>
      <c r="K18" s="249">
        <v>640800.02682646655</v>
      </c>
    </row>
    <row r="19" spans="1:14" s="250" customFormat="1">
      <c r="A19" s="233"/>
      <c r="B19" s="289" t="s">
        <v>62</v>
      </c>
      <c r="C19" s="246"/>
      <c r="D19" s="247"/>
      <c r="E19" s="248"/>
      <c r="F19" s="205"/>
      <c r="G19" s="248"/>
      <c r="H19" s="117">
        <v>2242775.9</v>
      </c>
      <c r="I19" s="117">
        <v>1510977.1899999997</v>
      </c>
      <c r="J19" s="117">
        <v>2420823.4</v>
      </c>
      <c r="K19" s="249">
        <v>4705349.9600660596</v>
      </c>
    </row>
    <row r="20" spans="1:14" s="250" customFormat="1">
      <c r="A20" s="233"/>
      <c r="B20" s="289" t="s">
        <v>70</v>
      </c>
      <c r="C20" s="246"/>
      <c r="D20" s="247"/>
      <c r="E20" s="248"/>
      <c r="F20" s="251"/>
      <c r="G20" s="248"/>
      <c r="H20" s="117">
        <v>8049.9</v>
      </c>
      <c r="I20" s="117">
        <v>11690.27</v>
      </c>
      <c r="J20" s="117">
        <v>46769.599999999999</v>
      </c>
      <c r="K20" s="249">
        <v>48506.9</v>
      </c>
    </row>
    <row r="21" spans="1:14" s="250" customFormat="1">
      <c r="A21" s="233"/>
      <c r="B21" s="289" t="s">
        <v>142</v>
      </c>
      <c r="C21" s="246"/>
      <c r="D21" s="247"/>
      <c r="E21" s="248"/>
      <c r="F21" s="251"/>
      <c r="G21" s="248"/>
      <c r="H21" s="117">
        <v>162381.20000000004</v>
      </c>
      <c r="I21" s="117">
        <v>-36216.400000000001</v>
      </c>
      <c r="J21" s="117"/>
      <c r="K21" s="249"/>
    </row>
    <row r="22" spans="1:14" s="250" customFormat="1">
      <c r="A22" s="233"/>
      <c r="B22" s="289" t="s">
        <v>147</v>
      </c>
      <c r="C22" s="246"/>
      <c r="D22" s="247"/>
      <c r="E22" s="248"/>
      <c r="F22" s="251"/>
      <c r="G22" s="248"/>
      <c r="H22" s="117">
        <v>111958.00000000001</v>
      </c>
      <c r="I22" s="117">
        <v>-431751.33</v>
      </c>
      <c r="J22" s="117">
        <v>-1232206.6000000001</v>
      </c>
      <c r="K22" s="249">
        <v>-1254668.8059999999</v>
      </c>
    </row>
    <row r="23" spans="1:14" s="250" customFormat="1">
      <c r="A23" s="233"/>
      <c r="B23" s="289" t="s">
        <v>193</v>
      </c>
      <c r="C23" s="246"/>
      <c r="D23" s="247"/>
      <c r="E23" s="248"/>
      <c r="F23" s="251"/>
      <c r="G23" s="248"/>
      <c r="H23" s="252"/>
      <c r="I23" s="117"/>
      <c r="J23" s="117">
        <v>-504126.7</v>
      </c>
      <c r="K23" s="249">
        <v>-639435.63399999996</v>
      </c>
    </row>
    <row r="24" spans="1:14" s="250" customFormat="1">
      <c r="A24" s="233"/>
      <c r="B24" s="289" t="s">
        <v>137</v>
      </c>
      <c r="C24" s="246"/>
      <c r="D24" s="247"/>
      <c r="E24" s="248"/>
      <c r="F24" s="251"/>
      <c r="G24" s="248"/>
      <c r="H24" s="117">
        <v>17.8</v>
      </c>
      <c r="I24" s="117">
        <v>3727.4</v>
      </c>
      <c r="J24" s="117">
        <v>1650</v>
      </c>
      <c r="K24" s="249">
        <v>400</v>
      </c>
    </row>
    <row r="25" spans="1:14" s="250" customFormat="1">
      <c r="A25" s="233"/>
      <c r="B25" s="289" t="s">
        <v>138</v>
      </c>
      <c r="C25" s="246"/>
      <c r="D25" s="247"/>
      <c r="E25" s="248"/>
      <c r="F25" s="251"/>
      <c r="G25" s="248"/>
      <c r="H25" s="117">
        <v>-250215.2</v>
      </c>
      <c r="I25" s="117">
        <v>276641.33999999997</v>
      </c>
      <c r="J25" s="117">
        <v>0</v>
      </c>
      <c r="K25" s="249"/>
    </row>
    <row r="26" spans="1:14" s="250" customFormat="1">
      <c r="A26" s="233"/>
      <c r="B26" s="289" t="s">
        <v>144</v>
      </c>
      <c r="C26" s="246"/>
      <c r="D26" s="247"/>
      <c r="E26" s="248"/>
      <c r="F26" s="251"/>
      <c r="G26" s="248"/>
      <c r="H26" s="117">
        <v>34684</v>
      </c>
      <c r="I26" s="117">
        <v>11134.650000000001</v>
      </c>
      <c r="J26" s="117">
        <v>19000</v>
      </c>
      <c r="K26" s="249">
        <v>9396</v>
      </c>
    </row>
    <row r="27" spans="1:14" s="203" customFormat="1" ht="15.75" customHeight="1">
      <c r="A27" s="223"/>
      <c r="B27" s="287" t="s">
        <v>50</v>
      </c>
      <c r="C27" s="199"/>
      <c r="D27" s="200"/>
      <c r="E27" s="201"/>
      <c r="F27" s="202"/>
      <c r="G27" s="201"/>
      <c r="H27" s="194">
        <v>194603.60000000009</v>
      </c>
      <c r="I27" s="106">
        <v>-93885.689999999246</v>
      </c>
      <c r="J27" s="106">
        <v>222600.39999999991</v>
      </c>
      <c r="K27" s="237">
        <v>167216</v>
      </c>
    </row>
    <row r="28" spans="1:14" s="250" customFormat="1" ht="15" customHeight="1">
      <c r="A28" s="233"/>
      <c r="B28" s="289" t="s">
        <v>51</v>
      </c>
      <c r="C28" s="246"/>
      <c r="D28" s="247"/>
      <c r="E28" s="248"/>
      <c r="F28" s="251"/>
      <c r="G28" s="248"/>
      <c r="H28" s="117">
        <v>1281544.9000000001</v>
      </c>
      <c r="I28" s="117">
        <v>1086941.3400000003</v>
      </c>
      <c r="J28" s="117">
        <v>1180743.7</v>
      </c>
      <c r="K28" s="249">
        <v>965161</v>
      </c>
      <c r="L28" s="253"/>
    </row>
    <row r="29" spans="1:14" s="250" customFormat="1">
      <c r="A29" s="233"/>
      <c r="B29" s="289" t="s">
        <v>52</v>
      </c>
      <c r="C29" s="246"/>
      <c r="D29" s="247"/>
      <c r="E29" s="248"/>
      <c r="F29" s="251"/>
      <c r="G29" s="248"/>
      <c r="H29" s="117">
        <v>1086941.3</v>
      </c>
      <c r="I29" s="117">
        <v>1180827.0299999996</v>
      </c>
      <c r="J29" s="117">
        <v>958143.3</v>
      </c>
      <c r="K29" s="249">
        <v>797945</v>
      </c>
    </row>
    <row r="30" spans="1:14" s="74" customFormat="1" ht="18.75">
      <c r="A30" s="225"/>
      <c r="B30" s="234" t="s">
        <v>196</v>
      </c>
      <c r="C30" s="229">
        <v>101</v>
      </c>
      <c r="D30" s="173"/>
      <c r="E30" s="174"/>
      <c r="F30" s="175"/>
      <c r="G30" s="174"/>
      <c r="H30" s="175"/>
      <c r="I30" s="176"/>
      <c r="J30" s="175"/>
      <c r="K30" s="240"/>
    </row>
    <row r="31" spans="1:14" s="74" customFormat="1" ht="31.5">
      <c r="A31" s="225">
        <v>1</v>
      </c>
      <c r="B31" s="93" t="s">
        <v>200</v>
      </c>
      <c r="C31" s="101"/>
      <c r="D31" s="152" t="s">
        <v>123</v>
      </c>
      <c r="E31" s="153" t="s">
        <v>123</v>
      </c>
      <c r="F31" s="102">
        <v>70196</v>
      </c>
      <c r="G31" s="153" t="s">
        <v>95</v>
      </c>
      <c r="H31" s="102"/>
      <c r="I31" s="106"/>
      <c r="J31" s="102"/>
      <c r="K31" s="240"/>
    </row>
    <row r="32" spans="1:14" s="203" customFormat="1">
      <c r="A32" s="223"/>
      <c r="B32" s="94" t="s">
        <v>48</v>
      </c>
      <c r="C32" s="102"/>
      <c r="D32" s="153"/>
      <c r="E32" s="153"/>
      <c r="F32" s="102"/>
      <c r="G32" s="153"/>
      <c r="H32" s="106"/>
      <c r="I32" s="106"/>
      <c r="J32" s="106">
        <v>650.29999999999995</v>
      </c>
      <c r="K32" s="239">
        <v>1531.4247619047619</v>
      </c>
    </row>
    <row r="33" spans="1:16339" s="203" customFormat="1">
      <c r="A33" s="223"/>
      <c r="B33" s="94" t="s">
        <v>60</v>
      </c>
      <c r="C33" s="102"/>
      <c r="D33" s="153"/>
      <c r="E33" s="153"/>
      <c r="F33" s="102"/>
      <c r="G33" s="153"/>
      <c r="H33" s="106"/>
      <c r="I33" s="106"/>
      <c r="J33" s="106">
        <v>650.29999999999995</v>
      </c>
      <c r="K33" s="239">
        <v>1531.4247619047619</v>
      </c>
    </row>
    <row r="34" spans="1:16339" s="74" customFormat="1">
      <c r="A34" s="225"/>
      <c r="B34" s="292" t="s">
        <v>49</v>
      </c>
      <c r="C34" s="104"/>
      <c r="D34" s="154"/>
      <c r="E34" s="154"/>
      <c r="F34" s="104"/>
      <c r="G34" s="154"/>
      <c r="H34" s="91"/>
      <c r="I34" s="91"/>
      <c r="J34" s="91">
        <v>650.29999999999995</v>
      </c>
      <c r="K34" s="240">
        <v>1531.4247619047619</v>
      </c>
    </row>
    <row r="35" spans="1:16339" s="250" customFormat="1">
      <c r="A35" s="233"/>
      <c r="B35" s="293" t="s">
        <v>61</v>
      </c>
      <c r="C35" s="210"/>
      <c r="D35" s="209"/>
      <c r="E35" s="209"/>
      <c r="F35" s="210"/>
      <c r="G35" s="209"/>
      <c r="H35" s="117"/>
      <c r="I35" s="117"/>
      <c r="J35" s="117">
        <v>650.29999999999995</v>
      </c>
      <c r="K35" s="254">
        <v>1531.4247619047619</v>
      </c>
    </row>
    <row r="36" spans="1:16339" s="250" customFormat="1">
      <c r="A36" s="233"/>
      <c r="B36" s="293" t="s">
        <v>62</v>
      </c>
      <c r="C36" s="210"/>
      <c r="D36" s="209"/>
      <c r="E36" s="209"/>
      <c r="F36" s="210"/>
      <c r="G36" s="209"/>
      <c r="H36" s="117"/>
      <c r="I36" s="117"/>
      <c r="J36" s="117"/>
      <c r="K36" s="254"/>
    </row>
    <row r="37" spans="1:16339" s="250" customFormat="1">
      <c r="A37" s="233"/>
      <c r="B37" s="293" t="s">
        <v>142</v>
      </c>
      <c r="C37" s="210"/>
      <c r="D37" s="209"/>
      <c r="E37" s="209"/>
      <c r="F37" s="210"/>
      <c r="G37" s="209"/>
      <c r="H37" s="117"/>
      <c r="I37" s="117"/>
      <c r="J37" s="117"/>
      <c r="K37" s="254"/>
    </row>
    <row r="38" spans="1:16339" s="74" customFormat="1">
      <c r="A38" s="225"/>
      <c r="B38" s="291" t="s">
        <v>50</v>
      </c>
      <c r="C38" s="159"/>
      <c r="D38" s="161"/>
      <c r="E38" s="161"/>
      <c r="F38" s="159"/>
      <c r="G38" s="161"/>
      <c r="H38" s="118"/>
      <c r="I38" s="118"/>
      <c r="J38" s="118">
        <v>0</v>
      </c>
      <c r="K38" s="240">
        <v>0</v>
      </c>
    </row>
    <row r="39" spans="1:16339" s="250" customFormat="1">
      <c r="A39" s="233"/>
      <c r="B39" s="293" t="s">
        <v>51</v>
      </c>
      <c r="C39" s="210"/>
      <c r="D39" s="209"/>
      <c r="E39" s="209"/>
      <c r="F39" s="210"/>
      <c r="G39" s="209"/>
      <c r="H39" s="117"/>
      <c r="I39" s="117"/>
      <c r="J39" s="117"/>
      <c r="K39" s="254"/>
    </row>
    <row r="40" spans="1:16339" s="250" customFormat="1">
      <c r="A40" s="233"/>
      <c r="B40" s="293" t="s">
        <v>52</v>
      </c>
      <c r="C40" s="210"/>
      <c r="D40" s="209"/>
      <c r="E40" s="209"/>
      <c r="F40" s="210"/>
      <c r="G40" s="209"/>
      <c r="H40" s="117"/>
      <c r="I40" s="117"/>
      <c r="J40" s="117"/>
      <c r="K40" s="254"/>
    </row>
    <row r="41" spans="1:16339" ht="19.5" hidden="1">
      <c r="A41" s="225"/>
      <c r="B41" s="234" t="s">
        <v>79</v>
      </c>
      <c r="C41" s="172">
        <v>104</v>
      </c>
      <c r="D41" s="173"/>
      <c r="E41" s="174"/>
      <c r="F41" s="175"/>
      <c r="G41" s="174"/>
      <c r="H41" s="175"/>
      <c r="I41" s="176"/>
      <c r="J41" s="175"/>
      <c r="K41" s="176"/>
      <c r="L41" s="195"/>
      <c r="M41" s="49"/>
      <c r="N41" s="50"/>
      <c r="O41" s="37"/>
      <c r="P41" s="40"/>
      <c r="Q41" s="41"/>
      <c r="R41" s="42"/>
      <c r="S41" s="43"/>
      <c r="T41" s="44"/>
      <c r="U41" s="45"/>
      <c r="V41" s="45"/>
      <c r="W41" s="45"/>
      <c r="X41" s="45"/>
      <c r="Y41" s="4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7"/>
      <c r="AK41" s="48"/>
      <c r="AL41" s="48"/>
      <c r="AM41" s="44"/>
      <c r="AN41" s="44"/>
      <c r="AO41" s="44"/>
      <c r="AP41" s="44"/>
      <c r="AQ41" s="49"/>
      <c r="AR41" s="50"/>
      <c r="AS41" s="37"/>
      <c r="AT41" s="40"/>
      <c r="AU41" s="41"/>
      <c r="AV41" s="42"/>
      <c r="AW41" s="43"/>
      <c r="AX41" s="44"/>
      <c r="AY41" s="45"/>
      <c r="AZ41" s="45"/>
      <c r="BA41" s="45"/>
      <c r="BB41" s="45"/>
      <c r="BC41" s="45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7"/>
      <c r="BO41" s="48"/>
      <c r="BP41" s="48"/>
      <c r="BQ41" s="44"/>
      <c r="BR41" s="44"/>
      <c r="BS41" s="44"/>
      <c r="BT41" s="44"/>
      <c r="BU41" s="49"/>
      <c r="BV41" s="50"/>
      <c r="BW41" s="37"/>
      <c r="BX41" s="40"/>
      <c r="BY41" s="41"/>
      <c r="BZ41" s="42"/>
      <c r="CA41" s="43"/>
      <c r="CB41" s="44"/>
      <c r="CC41" s="45"/>
      <c r="CD41" s="45"/>
      <c r="CE41" s="45"/>
      <c r="CF41" s="45"/>
      <c r="CG41" s="45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7"/>
      <c r="CS41" s="48"/>
      <c r="CT41" s="48"/>
      <c r="CU41" s="44"/>
      <c r="CV41" s="44"/>
      <c r="CW41" s="44"/>
      <c r="CX41" s="44"/>
      <c r="CY41" s="49"/>
      <c r="CZ41" s="50"/>
      <c r="DA41" s="37"/>
      <c r="DB41" s="40"/>
      <c r="DC41" s="41"/>
      <c r="DD41" s="42"/>
      <c r="DE41" s="43"/>
      <c r="DF41" s="44"/>
      <c r="DG41" s="45"/>
      <c r="DH41" s="45"/>
      <c r="DI41" s="45"/>
      <c r="DJ41" s="45"/>
      <c r="DK41" s="45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7"/>
      <c r="DW41" s="48"/>
      <c r="DX41" s="48"/>
      <c r="DY41" s="44"/>
      <c r="DZ41" s="44"/>
      <c r="EA41" s="44"/>
      <c r="EB41" s="44"/>
      <c r="EC41" s="49"/>
      <c r="ED41" s="50"/>
      <c r="EE41" s="37"/>
      <c r="EF41" s="40"/>
      <c r="EG41" s="41"/>
      <c r="EH41" s="42"/>
      <c r="EI41" s="43"/>
      <c r="EJ41" s="44"/>
      <c r="EK41" s="45"/>
      <c r="EL41" s="45"/>
      <c r="EM41" s="45"/>
      <c r="EN41" s="45"/>
      <c r="EO41" s="45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7"/>
      <c r="FA41" s="48"/>
      <c r="FB41" s="48"/>
      <c r="FC41" s="44"/>
      <c r="FD41" s="44"/>
      <c r="FE41" s="44"/>
      <c r="FF41" s="44"/>
      <c r="FG41" s="49"/>
      <c r="FH41" s="50"/>
      <c r="FI41" s="37"/>
      <c r="FJ41" s="40"/>
      <c r="FK41" s="41"/>
      <c r="FL41" s="42"/>
      <c r="FM41" s="43"/>
      <c r="FN41" s="44"/>
      <c r="FO41" s="45"/>
      <c r="FP41" s="45"/>
      <c r="FQ41" s="45"/>
      <c r="FR41" s="45"/>
      <c r="FS41" s="45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7"/>
      <c r="GE41" s="48"/>
      <c r="GF41" s="48"/>
      <c r="GG41" s="44"/>
      <c r="GH41" s="44"/>
      <c r="GI41" s="44"/>
      <c r="GJ41" s="44"/>
      <c r="GK41" s="49"/>
      <c r="GL41" s="50"/>
      <c r="GM41" s="37"/>
      <c r="GN41" s="40"/>
      <c r="GO41" s="41"/>
      <c r="GP41" s="42"/>
      <c r="GQ41" s="43"/>
      <c r="GR41" s="44"/>
      <c r="GS41" s="45"/>
      <c r="GT41" s="45"/>
      <c r="GU41" s="45"/>
      <c r="GV41" s="45"/>
      <c r="GW41" s="45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7"/>
      <c r="HI41" s="48"/>
      <c r="HJ41" s="48"/>
      <c r="HK41" s="44"/>
      <c r="HL41" s="44"/>
      <c r="HM41" s="44"/>
      <c r="HN41" s="44"/>
      <c r="HO41" s="49"/>
      <c r="HP41" s="50"/>
      <c r="HQ41" s="37"/>
      <c r="HR41" s="40"/>
      <c r="HS41" s="41"/>
      <c r="HT41" s="42"/>
      <c r="HU41" s="43"/>
      <c r="HV41" s="44"/>
      <c r="HW41" s="45"/>
      <c r="HX41" s="45"/>
      <c r="HY41" s="45"/>
      <c r="HZ41" s="45"/>
      <c r="IA41" s="45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7"/>
      <c r="IM41" s="48"/>
      <c r="IN41" s="48"/>
      <c r="IO41" s="44"/>
      <c r="IP41" s="44"/>
      <c r="IQ41" s="44"/>
      <c r="IR41" s="44"/>
      <c r="IS41" s="49"/>
      <c r="IT41" s="50"/>
      <c r="IU41" s="37"/>
      <c r="IV41" s="40"/>
      <c r="IW41" s="41"/>
      <c r="IX41" s="42"/>
      <c r="IY41" s="43"/>
      <c r="IZ41" s="44"/>
      <c r="JA41" s="45"/>
      <c r="JB41" s="45"/>
      <c r="JC41" s="45"/>
      <c r="JD41" s="45"/>
      <c r="JE41" s="45"/>
      <c r="JF41" s="46"/>
      <c r="JG41" s="46"/>
      <c r="JH41" s="46"/>
      <c r="JI41" s="46"/>
      <c r="JJ41" s="46"/>
      <c r="JK41" s="46"/>
      <c r="JL41" s="46"/>
      <c r="JM41" s="46"/>
      <c r="JN41" s="46"/>
      <c r="JO41" s="46"/>
      <c r="JP41" s="47"/>
      <c r="JQ41" s="48"/>
      <c r="JR41" s="48"/>
      <c r="JS41" s="44"/>
      <c r="JT41" s="44"/>
      <c r="JU41" s="44"/>
      <c r="JV41" s="44"/>
      <c r="JW41" s="49"/>
      <c r="JX41" s="50"/>
      <c r="JY41" s="37"/>
      <c r="JZ41" s="40"/>
      <c r="KA41" s="41"/>
      <c r="KB41" s="42"/>
      <c r="KC41" s="43"/>
      <c r="KD41" s="44"/>
      <c r="KE41" s="45"/>
      <c r="KF41" s="45"/>
      <c r="KG41" s="45"/>
      <c r="KH41" s="45"/>
      <c r="KI41" s="45"/>
      <c r="KJ41" s="46"/>
      <c r="KK41" s="46"/>
      <c r="KL41" s="46"/>
      <c r="KM41" s="46"/>
      <c r="KN41" s="46"/>
      <c r="KO41" s="46"/>
      <c r="KP41" s="46"/>
      <c r="KQ41" s="46"/>
      <c r="KR41" s="46"/>
      <c r="KS41" s="46"/>
      <c r="KT41" s="47"/>
      <c r="KU41" s="48"/>
      <c r="KV41" s="48"/>
      <c r="KW41" s="44"/>
      <c r="KX41" s="44"/>
      <c r="KY41" s="44"/>
      <c r="KZ41" s="44"/>
      <c r="LA41" s="49"/>
      <c r="LB41" s="50"/>
      <c r="LC41" s="37"/>
      <c r="LD41" s="40"/>
      <c r="LE41" s="41"/>
      <c r="LF41" s="42"/>
      <c r="LG41" s="43"/>
      <c r="LH41" s="44"/>
      <c r="LI41" s="45"/>
      <c r="LJ41" s="45"/>
      <c r="LK41" s="45"/>
      <c r="LL41" s="45"/>
      <c r="LM41" s="45"/>
      <c r="LN41" s="46"/>
      <c r="LO41" s="46"/>
      <c r="LP41" s="46"/>
      <c r="LQ41" s="46"/>
      <c r="LR41" s="46"/>
      <c r="LS41" s="46"/>
      <c r="LT41" s="46"/>
      <c r="LU41" s="46"/>
      <c r="LV41" s="46"/>
      <c r="LW41" s="46"/>
      <c r="LX41" s="47"/>
      <c r="LY41" s="48"/>
      <c r="LZ41" s="48"/>
      <c r="MA41" s="44"/>
      <c r="MB41" s="44"/>
      <c r="MC41" s="44"/>
      <c r="MD41" s="44"/>
      <c r="ME41" s="49"/>
      <c r="MF41" s="50"/>
      <c r="MG41" s="37"/>
      <c r="MH41" s="40"/>
      <c r="MI41" s="41"/>
      <c r="MJ41" s="42"/>
      <c r="MK41" s="43"/>
      <c r="ML41" s="44"/>
      <c r="MM41" s="45"/>
      <c r="MN41" s="45"/>
      <c r="MO41" s="45"/>
      <c r="MP41" s="45"/>
      <c r="MQ41" s="45"/>
      <c r="MR41" s="46"/>
      <c r="MS41" s="46"/>
      <c r="MT41" s="46"/>
      <c r="MU41" s="46"/>
      <c r="MV41" s="46"/>
      <c r="MW41" s="46"/>
      <c r="MX41" s="46"/>
      <c r="MY41" s="46"/>
      <c r="MZ41" s="46"/>
      <c r="NA41" s="46"/>
      <c r="NB41" s="47"/>
      <c r="NC41" s="48"/>
      <c r="ND41" s="48"/>
      <c r="NE41" s="44"/>
      <c r="NF41" s="44"/>
      <c r="NG41" s="44"/>
      <c r="NH41" s="44"/>
      <c r="NI41" s="49"/>
      <c r="NJ41" s="50"/>
      <c r="NK41" s="37"/>
      <c r="NL41" s="40"/>
      <c r="NM41" s="41"/>
      <c r="NN41" s="42"/>
      <c r="NO41" s="43"/>
      <c r="NP41" s="44"/>
      <c r="NQ41" s="45"/>
      <c r="NR41" s="45"/>
      <c r="NS41" s="45"/>
      <c r="NT41" s="45"/>
      <c r="NU41" s="45"/>
      <c r="NV41" s="46"/>
      <c r="NW41" s="46"/>
      <c r="NX41" s="46"/>
      <c r="NY41" s="46"/>
      <c r="NZ41" s="46"/>
      <c r="OA41" s="46"/>
      <c r="OB41" s="46"/>
      <c r="OC41" s="46"/>
      <c r="OD41" s="46"/>
      <c r="OE41" s="46"/>
      <c r="OF41" s="47"/>
      <c r="OG41" s="48"/>
      <c r="OH41" s="48"/>
      <c r="OI41" s="44"/>
      <c r="OJ41" s="44"/>
      <c r="OK41" s="44"/>
      <c r="OL41" s="44"/>
      <c r="OM41" s="49"/>
      <c r="ON41" s="50"/>
      <c r="OO41" s="37"/>
      <c r="OP41" s="40"/>
      <c r="OQ41" s="41"/>
      <c r="OR41" s="42"/>
      <c r="OS41" s="43"/>
      <c r="OT41" s="44"/>
      <c r="OU41" s="45"/>
      <c r="OV41" s="45"/>
      <c r="OW41" s="45"/>
      <c r="OX41" s="45"/>
      <c r="OY41" s="45"/>
      <c r="OZ41" s="46"/>
      <c r="PA41" s="46"/>
      <c r="PB41" s="46"/>
      <c r="PC41" s="46"/>
      <c r="PD41" s="46"/>
      <c r="PE41" s="46"/>
      <c r="PF41" s="46"/>
      <c r="PG41" s="46"/>
      <c r="PH41" s="46"/>
      <c r="PI41" s="46"/>
      <c r="PJ41" s="47"/>
      <c r="PK41" s="48"/>
      <c r="PL41" s="48"/>
      <c r="PM41" s="44"/>
      <c r="PN41" s="44"/>
      <c r="PO41" s="44"/>
      <c r="PP41" s="44"/>
      <c r="PQ41" s="49"/>
      <c r="PR41" s="50"/>
      <c r="PS41" s="37"/>
      <c r="PT41" s="40"/>
      <c r="PU41" s="41"/>
      <c r="PV41" s="42"/>
      <c r="PW41" s="43"/>
      <c r="PX41" s="44"/>
      <c r="PY41" s="45"/>
      <c r="PZ41" s="45"/>
      <c r="QA41" s="45"/>
      <c r="QB41" s="45"/>
      <c r="QC41" s="45"/>
      <c r="QD41" s="46"/>
      <c r="QE41" s="46"/>
      <c r="QF41" s="46"/>
      <c r="QG41" s="46"/>
      <c r="QH41" s="46"/>
      <c r="QI41" s="46"/>
      <c r="QJ41" s="46"/>
      <c r="QK41" s="46"/>
      <c r="QL41" s="46"/>
      <c r="QM41" s="46"/>
      <c r="QN41" s="47"/>
      <c r="QO41" s="48"/>
      <c r="QP41" s="48"/>
      <c r="QQ41" s="44"/>
      <c r="QR41" s="44"/>
      <c r="QS41" s="44"/>
      <c r="QT41" s="44"/>
      <c r="QU41" s="49"/>
      <c r="QV41" s="50"/>
      <c r="QW41" s="37"/>
      <c r="QX41" s="40"/>
      <c r="QY41" s="41"/>
      <c r="QZ41" s="42"/>
      <c r="RA41" s="43"/>
      <c r="RB41" s="44"/>
      <c r="RC41" s="45"/>
      <c r="RD41" s="45"/>
      <c r="RE41" s="45"/>
      <c r="RF41" s="45"/>
      <c r="RG41" s="45"/>
      <c r="RH41" s="46"/>
      <c r="RI41" s="46"/>
      <c r="RJ41" s="46"/>
      <c r="RK41" s="46"/>
      <c r="RL41" s="46"/>
      <c r="RM41" s="46"/>
      <c r="RN41" s="46"/>
      <c r="RO41" s="46"/>
      <c r="RP41" s="46"/>
      <c r="RQ41" s="46"/>
      <c r="RR41" s="47"/>
      <c r="RS41" s="48"/>
      <c r="RT41" s="48"/>
      <c r="RU41" s="44"/>
      <c r="RV41" s="44"/>
      <c r="RW41" s="44"/>
      <c r="RX41" s="44"/>
      <c r="RY41" s="49"/>
      <c r="RZ41" s="50"/>
      <c r="SA41" s="37"/>
      <c r="SB41" s="40"/>
      <c r="SC41" s="41"/>
      <c r="SD41" s="42"/>
      <c r="SE41" s="43"/>
      <c r="SF41" s="44"/>
      <c r="SG41" s="45"/>
      <c r="SH41" s="45"/>
      <c r="SI41" s="45"/>
      <c r="SJ41" s="45"/>
      <c r="SK41" s="45"/>
      <c r="SL41" s="46"/>
      <c r="SM41" s="46"/>
      <c r="SN41" s="46"/>
      <c r="SO41" s="46"/>
      <c r="SP41" s="46"/>
      <c r="SQ41" s="46"/>
      <c r="SR41" s="46"/>
      <c r="SS41" s="46"/>
      <c r="ST41" s="46"/>
      <c r="SU41" s="46"/>
      <c r="SV41" s="47"/>
      <c r="SW41" s="48"/>
      <c r="SX41" s="48"/>
      <c r="SY41" s="44"/>
      <c r="SZ41" s="44"/>
      <c r="TA41" s="44"/>
      <c r="TB41" s="44"/>
      <c r="TC41" s="49"/>
      <c r="TD41" s="50"/>
      <c r="TE41" s="37"/>
      <c r="TF41" s="40"/>
      <c r="TG41" s="41"/>
      <c r="TH41" s="42"/>
      <c r="TI41" s="43"/>
      <c r="TJ41" s="44"/>
      <c r="TK41" s="45"/>
      <c r="TL41" s="45"/>
      <c r="TM41" s="45"/>
      <c r="TN41" s="45"/>
      <c r="TO41" s="45"/>
      <c r="TP41" s="46"/>
      <c r="TQ41" s="46"/>
      <c r="TR41" s="46"/>
      <c r="TS41" s="46"/>
      <c r="TT41" s="46"/>
      <c r="TU41" s="46"/>
      <c r="TV41" s="46"/>
      <c r="TW41" s="46"/>
      <c r="TX41" s="46"/>
      <c r="TY41" s="46"/>
      <c r="TZ41" s="47"/>
      <c r="UA41" s="48"/>
      <c r="UB41" s="48"/>
      <c r="UC41" s="44"/>
      <c r="UD41" s="44"/>
      <c r="UE41" s="44"/>
      <c r="UF41" s="44"/>
      <c r="UG41" s="49"/>
      <c r="UH41" s="50"/>
      <c r="UI41" s="37"/>
      <c r="UJ41" s="40"/>
      <c r="UK41" s="41"/>
      <c r="UL41" s="42"/>
      <c r="UM41" s="43"/>
      <c r="UN41" s="44"/>
      <c r="UO41" s="45"/>
      <c r="UP41" s="45"/>
      <c r="UQ41" s="45"/>
      <c r="UR41" s="45"/>
      <c r="US41" s="45"/>
      <c r="UT41" s="46"/>
      <c r="UU41" s="46"/>
      <c r="UV41" s="46"/>
      <c r="UW41" s="46"/>
      <c r="UX41" s="46"/>
      <c r="UY41" s="46"/>
      <c r="UZ41" s="46"/>
      <c r="VA41" s="46"/>
      <c r="VB41" s="46"/>
      <c r="VC41" s="46"/>
      <c r="VD41" s="47"/>
      <c r="VE41" s="48"/>
      <c r="VF41" s="48"/>
      <c r="VG41" s="44"/>
      <c r="VH41" s="44"/>
      <c r="VI41" s="44"/>
      <c r="VJ41" s="44"/>
      <c r="VK41" s="49"/>
      <c r="VL41" s="50"/>
      <c r="VM41" s="37"/>
      <c r="VN41" s="40"/>
      <c r="VO41" s="41"/>
      <c r="VP41" s="42"/>
      <c r="VQ41" s="43"/>
      <c r="VR41" s="44"/>
      <c r="VS41" s="45"/>
      <c r="VT41" s="45"/>
      <c r="VU41" s="45"/>
      <c r="VV41" s="45"/>
      <c r="VW41" s="45"/>
      <c r="VX41" s="46"/>
      <c r="VY41" s="46"/>
      <c r="VZ41" s="46"/>
      <c r="WA41" s="46"/>
      <c r="WB41" s="46"/>
      <c r="WC41" s="46"/>
      <c r="WD41" s="46"/>
      <c r="WE41" s="46"/>
      <c r="WF41" s="46"/>
      <c r="WG41" s="46"/>
      <c r="WH41" s="47"/>
      <c r="WI41" s="48"/>
      <c r="WJ41" s="48"/>
      <c r="WK41" s="44"/>
      <c r="WL41" s="44"/>
      <c r="WM41" s="44"/>
      <c r="WN41" s="44"/>
      <c r="WO41" s="49"/>
      <c r="WP41" s="50"/>
      <c r="WQ41" s="37"/>
      <c r="WR41" s="40"/>
      <c r="WS41" s="41"/>
      <c r="WT41" s="42"/>
      <c r="WU41" s="43"/>
      <c r="WV41" s="44"/>
      <c r="WW41" s="45"/>
      <c r="WX41" s="45"/>
      <c r="WY41" s="45"/>
      <c r="WZ41" s="45"/>
      <c r="XA41" s="45"/>
      <c r="XB41" s="46"/>
      <c r="XC41" s="46"/>
      <c r="XD41" s="46"/>
      <c r="XE41" s="46"/>
      <c r="XF41" s="46"/>
      <c r="XG41" s="46"/>
      <c r="XH41" s="46"/>
      <c r="XI41" s="46"/>
      <c r="XJ41" s="46"/>
      <c r="XK41" s="46"/>
      <c r="XL41" s="47"/>
      <c r="XM41" s="48"/>
      <c r="XN41" s="48"/>
      <c r="XO41" s="44"/>
      <c r="XP41" s="44"/>
      <c r="XQ41" s="44"/>
      <c r="XR41" s="44"/>
      <c r="XS41" s="49"/>
      <c r="XT41" s="50"/>
      <c r="XU41" s="37"/>
      <c r="XV41" s="40"/>
      <c r="XW41" s="41"/>
      <c r="XX41" s="42"/>
      <c r="XY41" s="43"/>
      <c r="XZ41" s="44"/>
      <c r="YA41" s="45"/>
      <c r="YB41" s="45"/>
      <c r="YC41" s="45"/>
      <c r="YD41" s="45"/>
      <c r="YE41" s="45"/>
      <c r="YF41" s="46"/>
      <c r="YG41" s="46"/>
      <c r="YH41" s="46"/>
      <c r="YI41" s="46"/>
      <c r="YJ41" s="46"/>
      <c r="YK41" s="46"/>
      <c r="YL41" s="46"/>
      <c r="YM41" s="46"/>
      <c r="YN41" s="46"/>
      <c r="YO41" s="46"/>
      <c r="YP41" s="47"/>
      <c r="YQ41" s="48"/>
      <c r="YR41" s="48"/>
      <c r="YS41" s="44"/>
      <c r="YT41" s="44"/>
      <c r="YU41" s="44"/>
      <c r="YV41" s="44"/>
      <c r="YW41" s="49"/>
      <c r="YX41" s="50"/>
      <c r="YY41" s="37"/>
      <c r="YZ41" s="40"/>
      <c r="ZA41" s="41"/>
      <c r="ZB41" s="42"/>
      <c r="ZC41" s="43"/>
      <c r="ZD41" s="44"/>
      <c r="ZE41" s="45"/>
      <c r="ZF41" s="45"/>
      <c r="ZG41" s="45"/>
      <c r="ZH41" s="45"/>
      <c r="ZI41" s="45"/>
      <c r="ZJ41" s="46"/>
      <c r="ZK41" s="46"/>
      <c r="ZL41" s="46"/>
      <c r="ZM41" s="46"/>
      <c r="ZN41" s="46"/>
      <c r="ZO41" s="46"/>
      <c r="ZP41" s="46"/>
      <c r="ZQ41" s="46"/>
      <c r="ZR41" s="46"/>
      <c r="ZS41" s="46"/>
      <c r="ZT41" s="47"/>
      <c r="ZU41" s="48"/>
      <c r="ZV41" s="48"/>
      <c r="ZW41" s="44"/>
      <c r="ZX41" s="44"/>
      <c r="ZY41" s="44"/>
      <c r="ZZ41" s="44"/>
      <c r="AAA41" s="49"/>
      <c r="AAB41" s="50"/>
      <c r="AAC41" s="37"/>
      <c r="AAD41" s="40"/>
      <c r="AAE41" s="41"/>
      <c r="AAF41" s="42"/>
      <c r="AAG41" s="43"/>
      <c r="AAH41" s="44"/>
      <c r="AAI41" s="45"/>
      <c r="AAJ41" s="45"/>
      <c r="AAK41" s="45"/>
      <c r="AAL41" s="45"/>
      <c r="AAM41" s="45"/>
      <c r="AAN41" s="46"/>
      <c r="AAO41" s="46"/>
      <c r="AAP41" s="46"/>
      <c r="AAQ41" s="46"/>
      <c r="AAR41" s="46"/>
      <c r="AAS41" s="46"/>
      <c r="AAT41" s="46"/>
      <c r="AAU41" s="46"/>
      <c r="AAV41" s="46"/>
      <c r="AAW41" s="46"/>
      <c r="AAX41" s="47"/>
      <c r="AAY41" s="48"/>
      <c r="AAZ41" s="48"/>
      <c r="ABA41" s="44"/>
      <c r="ABB41" s="44"/>
      <c r="ABC41" s="44"/>
      <c r="ABD41" s="44"/>
      <c r="ABE41" s="49"/>
      <c r="ABF41" s="50"/>
      <c r="ABG41" s="37"/>
      <c r="ABH41" s="40"/>
      <c r="ABI41" s="41"/>
      <c r="ABJ41" s="42"/>
      <c r="ABK41" s="43"/>
      <c r="ABL41" s="44"/>
      <c r="ABM41" s="45"/>
      <c r="ABN41" s="45"/>
      <c r="ABO41" s="45"/>
      <c r="ABP41" s="45"/>
      <c r="ABQ41" s="45"/>
      <c r="ABR41" s="46"/>
      <c r="ABS41" s="46"/>
      <c r="ABT41" s="46"/>
      <c r="ABU41" s="46"/>
      <c r="ABV41" s="46"/>
      <c r="ABW41" s="46"/>
      <c r="ABX41" s="46"/>
      <c r="ABY41" s="46"/>
      <c r="ABZ41" s="46"/>
      <c r="ACA41" s="46"/>
      <c r="ACB41" s="47"/>
      <c r="ACC41" s="48"/>
      <c r="ACD41" s="48"/>
      <c r="ACE41" s="44"/>
      <c r="ACF41" s="44"/>
      <c r="ACG41" s="44"/>
      <c r="ACH41" s="44"/>
      <c r="ACI41" s="49"/>
      <c r="ACJ41" s="50"/>
      <c r="ACK41" s="37"/>
      <c r="ACL41" s="40"/>
      <c r="ACM41" s="41"/>
      <c r="ACN41" s="42"/>
      <c r="ACO41" s="43"/>
      <c r="ACP41" s="44"/>
      <c r="ACQ41" s="45"/>
      <c r="ACR41" s="45"/>
      <c r="ACS41" s="45"/>
      <c r="ACT41" s="45"/>
      <c r="ACU41" s="45"/>
      <c r="ACV41" s="46"/>
      <c r="ACW41" s="46"/>
      <c r="ACX41" s="46"/>
      <c r="ACY41" s="46"/>
      <c r="ACZ41" s="46"/>
      <c r="ADA41" s="46"/>
      <c r="ADB41" s="46"/>
      <c r="ADC41" s="46"/>
      <c r="ADD41" s="46"/>
      <c r="ADE41" s="46"/>
      <c r="ADF41" s="47"/>
      <c r="ADG41" s="48"/>
      <c r="ADH41" s="48"/>
      <c r="ADI41" s="44"/>
      <c r="ADJ41" s="44"/>
      <c r="ADK41" s="44"/>
      <c r="ADL41" s="44"/>
      <c r="ADM41" s="49"/>
      <c r="ADN41" s="50"/>
      <c r="ADO41" s="37"/>
      <c r="ADP41" s="40"/>
      <c r="ADQ41" s="41"/>
      <c r="ADR41" s="42"/>
      <c r="ADS41" s="43"/>
      <c r="ADT41" s="44"/>
      <c r="ADU41" s="45"/>
      <c r="ADV41" s="45"/>
      <c r="ADW41" s="45"/>
      <c r="ADX41" s="45"/>
      <c r="ADY41" s="45"/>
      <c r="ADZ41" s="46"/>
      <c r="AEA41" s="46"/>
      <c r="AEB41" s="46"/>
      <c r="AEC41" s="46"/>
      <c r="AED41" s="46"/>
      <c r="AEE41" s="46"/>
      <c r="AEF41" s="46"/>
      <c r="AEG41" s="46"/>
      <c r="AEH41" s="46"/>
      <c r="AEI41" s="46"/>
      <c r="AEJ41" s="47"/>
      <c r="AEK41" s="48"/>
      <c r="AEL41" s="48"/>
      <c r="AEM41" s="44"/>
      <c r="AEN41" s="44"/>
      <c r="AEO41" s="44"/>
      <c r="AEP41" s="44"/>
      <c r="AEQ41" s="49"/>
      <c r="AER41" s="50"/>
      <c r="AES41" s="37"/>
      <c r="AET41" s="40"/>
      <c r="AEU41" s="41"/>
      <c r="AEV41" s="42"/>
      <c r="AEW41" s="43"/>
      <c r="AEX41" s="44"/>
      <c r="AEY41" s="45"/>
      <c r="AEZ41" s="45"/>
      <c r="AFA41" s="45"/>
      <c r="AFB41" s="45"/>
      <c r="AFC41" s="45"/>
      <c r="AFD41" s="46"/>
      <c r="AFE41" s="46"/>
      <c r="AFF41" s="46"/>
      <c r="AFG41" s="46"/>
      <c r="AFH41" s="46"/>
      <c r="AFI41" s="46"/>
      <c r="AFJ41" s="46"/>
      <c r="AFK41" s="46"/>
      <c r="AFL41" s="46"/>
      <c r="AFM41" s="46"/>
      <c r="AFN41" s="47"/>
      <c r="AFO41" s="48"/>
      <c r="AFP41" s="48"/>
      <c r="AFQ41" s="44"/>
      <c r="AFR41" s="44"/>
      <c r="AFS41" s="44"/>
      <c r="AFT41" s="44"/>
      <c r="AFU41" s="49"/>
      <c r="AFV41" s="50"/>
      <c r="AFW41" s="37"/>
      <c r="AFX41" s="40"/>
      <c r="AFY41" s="41"/>
      <c r="AFZ41" s="42"/>
      <c r="AGA41" s="43"/>
      <c r="AGB41" s="44"/>
      <c r="AGC41" s="45"/>
      <c r="AGD41" s="45"/>
      <c r="AGE41" s="45"/>
      <c r="AGF41" s="45"/>
      <c r="AGG41" s="45"/>
      <c r="AGH41" s="46"/>
      <c r="AGI41" s="46"/>
      <c r="AGJ41" s="46"/>
      <c r="AGK41" s="46"/>
      <c r="AGL41" s="46"/>
      <c r="AGM41" s="46"/>
      <c r="AGN41" s="46"/>
      <c r="AGO41" s="46"/>
      <c r="AGP41" s="46"/>
      <c r="AGQ41" s="46"/>
      <c r="AGR41" s="47"/>
      <c r="AGS41" s="48"/>
      <c r="AGT41" s="48"/>
      <c r="AGU41" s="44"/>
      <c r="AGV41" s="44"/>
      <c r="AGW41" s="44"/>
      <c r="AGX41" s="44"/>
      <c r="AGY41" s="49"/>
      <c r="AGZ41" s="50"/>
      <c r="AHA41" s="37"/>
      <c r="AHB41" s="40"/>
      <c r="AHC41" s="41"/>
      <c r="AHD41" s="42"/>
      <c r="AHE41" s="43"/>
      <c r="AHF41" s="44"/>
      <c r="AHG41" s="45"/>
      <c r="AHH41" s="45"/>
      <c r="AHI41" s="45"/>
      <c r="AHJ41" s="45"/>
      <c r="AHK41" s="45"/>
      <c r="AHL41" s="46"/>
      <c r="AHM41" s="46"/>
      <c r="AHN41" s="46"/>
      <c r="AHO41" s="46"/>
      <c r="AHP41" s="46"/>
      <c r="AHQ41" s="46"/>
      <c r="AHR41" s="46"/>
      <c r="AHS41" s="46"/>
      <c r="AHT41" s="46"/>
      <c r="AHU41" s="46"/>
      <c r="AHV41" s="47"/>
      <c r="AHW41" s="48"/>
      <c r="AHX41" s="48"/>
      <c r="AHY41" s="44"/>
      <c r="AHZ41" s="44"/>
      <c r="AIA41" s="44"/>
      <c r="AIB41" s="44"/>
      <c r="AIC41" s="49"/>
      <c r="AID41" s="50"/>
      <c r="AIE41" s="37"/>
      <c r="AIF41" s="40"/>
      <c r="AIG41" s="41"/>
      <c r="AIH41" s="42"/>
      <c r="AII41" s="43"/>
      <c r="AIJ41" s="44"/>
      <c r="AIK41" s="45"/>
      <c r="AIL41" s="45"/>
      <c r="AIM41" s="45"/>
      <c r="AIN41" s="45"/>
      <c r="AIO41" s="45"/>
      <c r="AIP41" s="46"/>
      <c r="AIQ41" s="46"/>
      <c r="AIR41" s="46"/>
      <c r="AIS41" s="46"/>
      <c r="AIT41" s="46"/>
      <c r="AIU41" s="46"/>
      <c r="AIV41" s="46"/>
      <c r="AIW41" s="46"/>
      <c r="AIX41" s="46"/>
      <c r="AIY41" s="46"/>
      <c r="AIZ41" s="47"/>
      <c r="AJA41" s="48"/>
      <c r="AJB41" s="48"/>
      <c r="AJC41" s="44"/>
      <c r="AJD41" s="44"/>
      <c r="AJE41" s="44"/>
      <c r="AJF41" s="44"/>
      <c r="AJG41" s="49"/>
      <c r="AJH41" s="50"/>
      <c r="AJI41" s="37"/>
      <c r="AJJ41" s="40"/>
      <c r="AJK41" s="41"/>
      <c r="AJL41" s="42"/>
      <c r="AJM41" s="43"/>
      <c r="AJN41" s="44"/>
      <c r="AJO41" s="45"/>
      <c r="AJP41" s="45"/>
      <c r="AJQ41" s="45"/>
      <c r="AJR41" s="45"/>
      <c r="AJS41" s="45"/>
      <c r="AJT41" s="46"/>
      <c r="AJU41" s="46"/>
      <c r="AJV41" s="46"/>
      <c r="AJW41" s="46"/>
      <c r="AJX41" s="46"/>
      <c r="AJY41" s="46"/>
      <c r="AJZ41" s="46"/>
      <c r="AKA41" s="46"/>
      <c r="AKB41" s="46"/>
      <c r="AKC41" s="46"/>
      <c r="AKD41" s="47"/>
      <c r="AKE41" s="48"/>
      <c r="AKF41" s="48"/>
      <c r="AKG41" s="44"/>
      <c r="AKH41" s="44"/>
      <c r="AKI41" s="44"/>
      <c r="AKJ41" s="44"/>
      <c r="AKK41" s="49"/>
      <c r="AKL41" s="50"/>
      <c r="AKM41" s="37"/>
      <c r="AKN41" s="40"/>
      <c r="AKO41" s="41"/>
      <c r="AKP41" s="42"/>
      <c r="AKQ41" s="43"/>
      <c r="AKR41" s="44"/>
      <c r="AKS41" s="45"/>
      <c r="AKT41" s="45"/>
      <c r="AKU41" s="45"/>
      <c r="AKV41" s="45"/>
      <c r="AKW41" s="45"/>
      <c r="AKX41" s="46"/>
      <c r="AKY41" s="46"/>
      <c r="AKZ41" s="46"/>
      <c r="ALA41" s="46"/>
      <c r="ALB41" s="46"/>
      <c r="ALC41" s="46"/>
      <c r="ALD41" s="46"/>
      <c r="ALE41" s="46"/>
      <c r="ALF41" s="46"/>
      <c r="ALG41" s="46"/>
      <c r="ALH41" s="47"/>
      <c r="ALI41" s="48"/>
      <c r="ALJ41" s="48"/>
      <c r="ALK41" s="44"/>
      <c r="ALL41" s="44"/>
      <c r="ALM41" s="44"/>
      <c r="ALN41" s="44"/>
      <c r="ALO41" s="49"/>
      <c r="ALP41" s="50"/>
      <c r="ALQ41" s="37"/>
      <c r="ALR41" s="40"/>
      <c r="ALS41" s="41"/>
      <c r="ALT41" s="42"/>
      <c r="ALU41" s="43"/>
      <c r="ALV41" s="44"/>
      <c r="ALW41" s="45"/>
      <c r="ALX41" s="45"/>
      <c r="ALY41" s="45"/>
      <c r="ALZ41" s="45"/>
      <c r="AMA41" s="45"/>
      <c r="AMB41" s="46"/>
      <c r="AMC41" s="46"/>
      <c r="AMD41" s="46"/>
      <c r="AME41" s="46"/>
      <c r="AMF41" s="46"/>
      <c r="AMG41" s="46"/>
      <c r="AMH41" s="46"/>
      <c r="AMI41" s="46"/>
      <c r="AMJ41" s="46"/>
      <c r="AMK41" s="46"/>
      <c r="AML41" s="47"/>
      <c r="AMM41" s="48"/>
      <c r="AMN41" s="48"/>
      <c r="AMO41" s="44"/>
      <c r="AMP41" s="44"/>
      <c r="AMQ41" s="44"/>
      <c r="AMR41" s="44"/>
      <c r="AMS41" s="49"/>
      <c r="AMT41" s="50"/>
      <c r="AMU41" s="37"/>
      <c r="AMV41" s="40"/>
      <c r="AMW41" s="41"/>
      <c r="AMX41" s="42"/>
      <c r="AMY41" s="43"/>
      <c r="AMZ41" s="44"/>
      <c r="ANA41" s="45"/>
      <c r="ANB41" s="45"/>
      <c r="ANC41" s="45"/>
      <c r="AND41" s="45"/>
      <c r="ANE41" s="45"/>
      <c r="ANF41" s="46"/>
      <c r="ANG41" s="46"/>
      <c r="ANH41" s="46"/>
      <c r="ANI41" s="46"/>
      <c r="ANJ41" s="46"/>
      <c r="ANK41" s="46"/>
      <c r="ANL41" s="46"/>
      <c r="ANM41" s="46"/>
      <c r="ANN41" s="46"/>
      <c r="ANO41" s="46"/>
      <c r="ANP41" s="47"/>
      <c r="ANQ41" s="48"/>
      <c r="ANR41" s="48"/>
      <c r="ANS41" s="44"/>
      <c r="ANT41" s="44"/>
      <c r="ANU41" s="44"/>
      <c r="ANV41" s="44"/>
      <c r="ANW41" s="49"/>
      <c r="ANX41" s="50"/>
      <c r="ANY41" s="37"/>
      <c r="ANZ41" s="40"/>
      <c r="AOA41" s="41"/>
      <c r="AOB41" s="42"/>
      <c r="AOC41" s="43"/>
      <c r="AOD41" s="44"/>
      <c r="AOE41" s="45"/>
      <c r="AOF41" s="45"/>
      <c r="AOG41" s="45"/>
      <c r="AOH41" s="45"/>
      <c r="AOI41" s="45"/>
      <c r="AOJ41" s="46"/>
      <c r="AOK41" s="46"/>
      <c r="AOL41" s="46"/>
      <c r="AOM41" s="46"/>
      <c r="AON41" s="46"/>
      <c r="AOO41" s="46"/>
      <c r="AOP41" s="46"/>
      <c r="AOQ41" s="46"/>
      <c r="AOR41" s="46"/>
      <c r="AOS41" s="46"/>
      <c r="AOT41" s="47"/>
      <c r="AOU41" s="48"/>
      <c r="AOV41" s="48"/>
      <c r="AOW41" s="44"/>
      <c r="AOX41" s="44"/>
      <c r="AOY41" s="44"/>
      <c r="AOZ41" s="44"/>
      <c r="APA41" s="49"/>
      <c r="APB41" s="50"/>
      <c r="APC41" s="37"/>
      <c r="APD41" s="40"/>
      <c r="APE41" s="41"/>
      <c r="APF41" s="42"/>
      <c r="APG41" s="43"/>
      <c r="APH41" s="44"/>
      <c r="API41" s="45"/>
      <c r="APJ41" s="45"/>
      <c r="APK41" s="45"/>
      <c r="APL41" s="45"/>
      <c r="APM41" s="45"/>
      <c r="APN41" s="46"/>
      <c r="APO41" s="46"/>
      <c r="APP41" s="46"/>
      <c r="APQ41" s="46"/>
      <c r="APR41" s="46"/>
      <c r="APS41" s="46"/>
      <c r="APT41" s="46"/>
      <c r="APU41" s="46"/>
      <c r="APV41" s="46"/>
      <c r="APW41" s="46"/>
      <c r="APX41" s="47"/>
      <c r="APY41" s="48"/>
      <c r="APZ41" s="48"/>
      <c r="AQA41" s="44"/>
      <c r="AQB41" s="44"/>
      <c r="AQC41" s="44"/>
      <c r="AQD41" s="44"/>
      <c r="AQE41" s="49"/>
      <c r="AQF41" s="50"/>
      <c r="AQG41" s="37"/>
      <c r="AQH41" s="40"/>
      <c r="AQI41" s="41"/>
      <c r="AQJ41" s="42"/>
      <c r="AQK41" s="43"/>
      <c r="AQL41" s="44"/>
      <c r="AQM41" s="45"/>
      <c r="AQN41" s="45"/>
      <c r="AQO41" s="45"/>
      <c r="AQP41" s="45"/>
      <c r="AQQ41" s="45"/>
      <c r="AQR41" s="46"/>
      <c r="AQS41" s="46"/>
      <c r="AQT41" s="46"/>
      <c r="AQU41" s="46"/>
      <c r="AQV41" s="46"/>
      <c r="AQW41" s="46"/>
      <c r="AQX41" s="46"/>
      <c r="AQY41" s="46"/>
      <c r="AQZ41" s="46"/>
      <c r="ARA41" s="46"/>
      <c r="ARB41" s="47"/>
      <c r="ARC41" s="48"/>
      <c r="ARD41" s="48"/>
      <c r="ARE41" s="44"/>
      <c r="ARF41" s="44"/>
      <c r="ARG41" s="44"/>
      <c r="ARH41" s="44"/>
      <c r="ARI41" s="49"/>
      <c r="ARJ41" s="50"/>
      <c r="ARK41" s="37"/>
      <c r="ARL41" s="40"/>
      <c r="ARM41" s="41"/>
      <c r="ARN41" s="42"/>
      <c r="ARO41" s="43"/>
      <c r="ARP41" s="44"/>
      <c r="ARQ41" s="45"/>
      <c r="ARR41" s="45"/>
      <c r="ARS41" s="45"/>
      <c r="ART41" s="45"/>
      <c r="ARU41" s="45"/>
      <c r="ARV41" s="46"/>
      <c r="ARW41" s="46"/>
      <c r="ARX41" s="46"/>
      <c r="ARY41" s="46"/>
      <c r="ARZ41" s="46"/>
      <c r="ASA41" s="46"/>
      <c r="ASB41" s="46"/>
      <c r="ASC41" s="46"/>
      <c r="ASD41" s="46"/>
      <c r="ASE41" s="46"/>
      <c r="ASF41" s="47"/>
      <c r="ASG41" s="48"/>
      <c r="ASH41" s="48"/>
      <c r="ASI41" s="44"/>
      <c r="ASJ41" s="44"/>
      <c r="ASK41" s="44"/>
      <c r="ASL41" s="44"/>
      <c r="ASM41" s="49"/>
      <c r="ASN41" s="50"/>
      <c r="ASO41" s="37"/>
      <c r="ASP41" s="40"/>
      <c r="ASQ41" s="41"/>
      <c r="ASR41" s="42"/>
      <c r="ASS41" s="43"/>
      <c r="AST41" s="44"/>
      <c r="ASU41" s="45"/>
      <c r="ASV41" s="45"/>
      <c r="ASW41" s="45"/>
      <c r="ASX41" s="45"/>
      <c r="ASY41" s="45"/>
      <c r="ASZ41" s="46"/>
      <c r="ATA41" s="46"/>
      <c r="ATB41" s="46"/>
      <c r="ATC41" s="46"/>
      <c r="ATD41" s="46"/>
      <c r="ATE41" s="46"/>
      <c r="ATF41" s="46"/>
      <c r="ATG41" s="46"/>
      <c r="ATH41" s="46"/>
      <c r="ATI41" s="46"/>
      <c r="ATJ41" s="47"/>
      <c r="ATK41" s="48"/>
      <c r="ATL41" s="48"/>
      <c r="ATM41" s="44"/>
      <c r="ATN41" s="44"/>
      <c r="ATO41" s="44"/>
      <c r="ATP41" s="44"/>
      <c r="ATQ41" s="49"/>
      <c r="ATR41" s="50"/>
      <c r="ATS41" s="37"/>
      <c r="ATT41" s="40"/>
      <c r="ATU41" s="41"/>
      <c r="ATV41" s="42"/>
      <c r="ATW41" s="43"/>
      <c r="ATX41" s="44"/>
      <c r="ATY41" s="45"/>
      <c r="ATZ41" s="45"/>
      <c r="AUA41" s="45"/>
      <c r="AUB41" s="45"/>
      <c r="AUC41" s="45"/>
      <c r="AUD41" s="46"/>
      <c r="AUE41" s="46"/>
      <c r="AUF41" s="46"/>
      <c r="AUG41" s="46"/>
      <c r="AUH41" s="46"/>
      <c r="AUI41" s="46"/>
      <c r="AUJ41" s="46"/>
      <c r="AUK41" s="46"/>
      <c r="AUL41" s="46"/>
      <c r="AUM41" s="46"/>
      <c r="AUN41" s="47"/>
      <c r="AUO41" s="48"/>
      <c r="AUP41" s="48"/>
      <c r="AUQ41" s="44"/>
      <c r="AUR41" s="44"/>
      <c r="AUS41" s="44"/>
      <c r="AUT41" s="44"/>
      <c r="AUU41" s="49"/>
      <c r="AUV41" s="50"/>
      <c r="AUW41" s="37"/>
      <c r="AUX41" s="40"/>
      <c r="AUY41" s="41"/>
      <c r="AUZ41" s="42"/>
      <c r="AVA41" s="43"/>
      <c r="AVB41" s="44"/>
      <c r="AVC41" s="45"/>
      <c r="AVD41" s="45"/>
      <c r="AVE41" s="45"/>
      <c r="AVF41" s="45"/>
      <c r="AVG41" s="45"/>
      <c r="AVH41" s="46"/>
      <c r="AVI41" s="46"/>
      <c r="AVJ41" s="46"/>
      <c r="AVK41" s="46"/>
      <c r="AVL41" s="46"/>
      <c r="AVM41" s="46"/>
      <c r="AVN41" s="46"/>
      <c r="AVO41" s="46"/>
      <c r="AVP41" s="46"/>
      <c r="AVQ41" s="46"/>
      <c r="AVR41" s="47"/>
      <c r="AVS41" s="48"/>
      <c r="AVT41" s="48"/>
      <c r="AVU41" s="44"/>
      <c r="AVV41" s="44"/>
      <c r="AVW41" s="44"/>
      <c r="AVX41" s="44"/>
      <c r="AVY41" s="49"/>
      <c r="AVZ41" s="50"/>
      <c r="AWA41" s="37"/>
      <c r="AWB41" s="40"/>
      <c r="AWC41" s="41"/>
      <c r="AWD41" s="42"/>
      <c r="AWE41" s="43"/>
      <c r="AWF41" s="44"/>
      <c r="AWG41" s="45"/>
      <c r="AWH41" s="45"/>
      <c r="AWI41" s="45"/>
      <c r="AWJ41" s="45"/>
      <c r="AWK41" s="45"/>
      <c r="AWL41" s="46"/>
      <c r="AWM41" s="46"/>
      <c r="AWN41" s="46"/>
      <c r="AWO41" s="46"/>
      <c r="AWP41" s="46"/>
      <c r="AWQ41" s="46"/>
      <c r="AWR41" s="46"/>
      <c r="AWS41" s="46"/>
      <c r="AWT41" s="46"/>
      <c r="AWU41" s="46"/>
      <c r="AWV41" s="47"/>
      <c r="AWW41" s="48"/>
      <c r="AWX41" s="48"/>
      <c r="AWY41" s="44"/>
      <c r="AWZ41" s="44"/>
      <c r="AXA41" s="44"/>
      <c r="AXB41" s="44"/>
      <c r="AXC41" s="49"/>
      <c r="AXD41" s="50"/>
      <c r="AXE41" s="37"/>
      <c r="AXF41" s="40"/>
      <c r="AXG41" s="41"/>
      <c r="AXH41" s="42"/>
      <c r="AXI41" s="43"/>
      <c r="AXJ41" s="44"/>
      <c r="AXK41" s="45"/>
      <c r="AXL41" s="45"/>
      <c r="AXM41" s="45"/>
      <c r="AXN41" s="45"/>
      <c r="AXO41" s="45"/>
      <c r="AXP41" s="46"/>
      <c r="AXQ41" s="46"/>
      <c r="AXR41" s="46"/>
      <c r="AXS41" s="46"/>
      <c r="AXT41" s="46"/>
      <c r="AXU41" s="46"/>
      <c r="AXV41" s="46"/>
      <c r="AXW41" s="46"/>
      <c r="AXX41" s="46"/>
      <c r="AXY41" s="46"/>
      <c r="AXZ41" s="47"/>
      <c r="AYA41" s="48"/>
      <c r="AYB41" s="48"/>
      <c r="AYC41" s="44"/>
      <c r="AYD41" s="44"/>
      <c r="AYE41" s="44"/>
      <c r="AYF41" s="44"/>
      <c r="AYG41" s="49"/>
      <c r="AYH41" s="50"/>
      <c r="AYI41" s="37"/>
      <c r="AYJ41" s="40"/>
      <c r="AYK41" s="41"/>
      <c r="AYL41" s="42"/>
      <c r="AYM41" s="43"/>
      <c r="AYN41" s="44"/>
      <c r="AYO41" s="45"/>
      <c r="AYP41" s="45"/>
      <c r="AYQ41" s="45"/>
      <c r="AYR41" s="45"/>
      <c r="AYS41" s="45"/>
      <c r="AYT41" s="46"/>
      <c r="AYU41" s="46"/>
      <c r="AYV41" s="46"/>
      <c r="AYW41" s="46"/>
      <c r="AYX41" s="46"/>
      <c r="AYY41" s="46"/>
      <c r="AYZ41" s="46"/>
      <c r="AZA41" s="46"/>
      <c r="AZB41" s="46"/>
      <c r="AZC41" s="46"/>
      <c r="AZD41" s="47"/>
      <c r="AZE41" s="48"/>
      <c r="AZF41" s="48"/>
      <c r="AZG41" s="44"/>
      <c r="AZH41" s="44"/>
      <c r="AZI41" s="44"/>
      <c r="AZJ41" s="44"/>
      <c r="AZK41" s="49"/>
      <c r="AZL41" s="50"/>
      <c r="AZM41" s="37"/>
      <c r="AZN41" s="40"/>
      <c r="AZO41" s="41"/>
      <c r="AZP41" s="42"/>
      <c r="AZQ41" s="43"/>
      <c r="AZR41" s="44"/>
      <c r="AZS41" s="45"/>
      <c r="AZT41" s="45"/>
      <c r="AZU41" s="45"/>
      <c r="AZV41" s="45"/>
      <c r="AZW41" s="45"/>
      <c r="AZX41" s="46"/>
      <c r="AZY41" s="46"/>
      <c r="AZZ41" s="46"/>
      <c r="BAA41" s="46"/>
      <c r="BAB41" s="46"/>
      <c r="BAC41" s="46"/>
      <c r="BAD41" s="46"/>
      <c r="BAE41" s="46"/>
      <c r="BAF41" s="46"/>
      <c r="BAG41" s="46"/>
      <c r="BAH41" s="47"/>
      <c r="BAI41" s="48"/>
      <c r="BAJ41" s="48"/>
      <c r="BAK41" s="44"/>
      <c r="BAL41" s="44"/>
      <c r="BAM41" s="44"/>
      <c r="BAN41" s="44"/>
      <c r="BAO41" s="49"/>
      <c r="BAP41" s="50"/>
      <c r="BAQ41" s="37"/>
      <c r="BAR41" s="40"/>
      <c r="BAS41" s="41"/>
      <c r="BAT41" s="42"/>
      <c r="BAU41" s="43"/>
      <c r="BAV41" s="44"/>
      <c r="BAW41" s="45"/>
      <c r="BAX41" s="45"/>
      <c r="BAY41" s="45"/>
      <c r="BAZ41" s="45"/>
      <c r="BBA41" s="45"/>
      <c r="BBB41" s="46"/>
      <c r="BBC41" s="46"/>
      <c r="BBD41" s="46"/>
      <c r="BBE41" s="46"/>
      <c r="BBF41" s="46"/>
      <c r="BBG41" s="46"/>
      <c r="BBH41" s="46"/>
      <c r="BBI41" s="46"/>
      <c r="BBJ41" s="46"/>
      <c r="BBK41" s="46"/>
      <c r="BBL41" s="47"/>
      <c r="BBM41" s="48"/>
      <c r="BBN41" s="48"/>
      <c r="BBO41" s="44"/>
      <c r="BBP41" s="44"/>
      <c r="BBQ41" s="44"/>
      <c r="BBR41" s="44"/>
      <c r="BBS41" s="49"/>
      <c r="BBT41" s="50"/>
      <c r="BBU41" s="37"/>
      <c r="BBV41" s="40"/>
      <c r="BBW41" s="41"/>
      <c r="BBX41" s="42"/>
      <c r="BBY41" s="43"/>
      <c r="BBZ41" s="44"/>
      <c r="BCA41" s="45"/>
      <c r="BCB41" s="45"/>
      <c r="BCC41" s="45"/>
      <c r="BCD41" s="45"/>
      <c r="BCE41" s="45"/>
      <c r="BCF41" s="46"/>
      <c r="BCG41" s="46"/>
      <c r="BCH41" s="46"/>
      <c r="BCI41" s="46"/>
      <c r="BCJ41" s="46"/>
      <c r="BCK41" s="46"/>
      <c r="BCL41" s="46"/>
      <c r="BCM41" s="46"/>
      <c r="BCN41" s="46"/>
      <c r="BCO41" s="46"/>
      <c r="BCP41" s="47"/>
      <c r="BCQ41" s="48"/>
      <c r="BCR41" s="48"/>
      <c r="BCS41" s="44"/>
      <c r="BCT41" s="44"/>
      <c r="BCU41" s="44"/>
      <c r="BCV41" s="44"/>
      <c r="BCW41" s="49"/>
      <c r="BCX41" s="50"/>
      <c r="BCY41" s="37"/>
      <c r="BCZ41" s="40"/>
      <c r="BDA41" s="41"/>
      <c r="BDB41" s="42"/>
      <c r="BDC41" s="43"/>
      <c r="BDD41" s="44"/>
      <c r="BDE41" s="45"/>
      <c r="BDF41" s="45"/>
      <c r="BDG41" s="45"/>
      <c r="BDH41" s="45"/>
      <c r="BDI41" s="45"/>
      <c r="BDJ41" s="46"/>
      <c r="BDK41" s="46"/>
      <c r="BDL41" s="46"/>
      <c r="BDM41" s="46"/>
      <c r="BDN41" s="46"/>
      <c r="BDO41" s="46"/>
      <c r="BDP41" s="46"/>
      <c r="BDQ41" s="46"/>
      <c r="BDR41" s="46"/>
      <c r="BDS41" s="46"/>
      <c r="BDT41" s="47"/>
      <c r="BDU41" s="48"/>
      <c r="BDV41" s="48"/>
      <c r="BDW41" s="44"/>
      <c r="BDX41" s="44"/>
      <c r="BDY41" s="44"/>
      <c r="BDZ41" s="44"/>
      <c r="BEA41" s="49"/>
      <c r="BEB41" s="50"/>
      <c r="BEC41" s="37"/>
      <c r="BED41" s="40"/>
      <c r="BEE41" s="41"/>
      <c r="BEF41" s="42"/>
      <c r="BEG41" s="43"/>
      <c r="BEH41" s="44"/>
      <c r="BEI41" s="45"/>
      <c r="BEJ41" s="45"/>
      <c r="BEK41" s="45"/>
      <c r="BEL41" s="45"/>
      <c r="BEM41" s="45"/>
      <c r="BEN41" s="46"/>
      <c r="BEO41" s="46"/>
      <c r="BEP41" s="46"/>
      <c r="BEQ41" s="46"/>
      <c r="BER41" s="46"/>
      <c r="BES41" s="46"/>
      <c r="BET41" s="46"/>
      <c r="BEU41" s="46"/>
      <c r="BEV41" s="46"/>
      <c r="BEW41" s="46"/>
      <c r="BEX41" s="47"/>
      <c r="BEY41" s="48"/>
      <c r="BEZ41" s="48"/>
      <c r="BFA41" s="44"/>
      <c r="BFB41" s="44"/>
      <c r="BFC41" s="44"/>
      <c r="BFD41" s="44"/>
      <c r="BFE41" s="49"/>
      <c r="BFF41" s="50"/>
      <c r="BFG41" s="37"/>
      <c r="BFH41" s="40"/>
      <c r="BFI41" s="41"/>
      <c r="BFJ41" s="42"/>
      <c r="BFK41" s="43"/>
      <c r="BFL41" s="44"/>
      <c r="BFM41" s="45"/>
      <c r="BFN41" s="45"/>
      <c r="BFO41" s="45"/>
      <c r="BFP41" s="45"/>
      <c r="BFQ41" s="45"/>
      <c r="BFR41" s="46"/>
      <c r="BFS41" s="46"/>
      <c r="BFT41" s="46"/>
      <c r="BFU41" s="46"/>
      <c r="BFV41" s="46"/>
      <c r="BFW41" s="46"/>
      <c r="BFX41" s="46"/>
      <c r="BFY41" s="46"/>
      <c r="BFZ41" s="46"/>
      <c r="BGA41" s="46"/>
      <c r="BGB41" s="47"/>
      <c r="BGC41" s="48"/>
      <c r="BGD41" s="48"/>
      <c r="BGE41" s="44"/>
      <c r="BGF41" s="44"/>
      <c r="BGG41" s="44"/>
      <c r="BGH41" s="44"/>
      <c r="BGI41" s="49"/>
      <c r="BGJ41" s="50"/>
      <c r="BGK41" s="37"/>
      <c r="BGL41" s="40"/>
      <c r="BGM41" s="41"/>
      <c r="BGN41" s="42"/>
      <c r="BGO41" s="43"/>
      <c r="BGP41" s="44"/>
      <c r="BGQ41" s="45"/>
      <c r="BGR41" s="45"/>
      <c r="BGS41" s="45"/>
      <c r="BGT41" s="45"/>
      <c r="BGU41" s="45"/>
      <c r="BGV41" s="46"/>
      <c r="BGW41" s="46"/>
      <c r="BGX41" s="46"/>
      <c r="BGY41" s="46"/>
      <c r="BGZ41" s="46"/>
      <c r="BHA41" s="46"/>
      <c r="BHB41" s="46"/>
      <c r="BHC41" s="46"/>
      <c r="BHD41" s="46"/>
      <c r="BHE41" s="46"/>
      <c r="BHF41" s="47"/>
      <c r="BHG41" s="48"/>
      <c r="BHH41" s="48"/>
      <c r="BHI41" s="44"/>
      <c r="BHJ41" s="44"/>
      <c r="BHK41" s="44"/>
      <c r="BHL41" s="44"/>
      <c r="BHM41" s="49"/>
      <c r="BHN41" s="50"/>
      <c r="BHO41" s="37"/>
      <c r="BHP41" s="40"/>
      <c r="BHQ41" s="41"/>
      <c r="BHR41" s="42"/>
      <c r="BHS41" s="43"/>
      <c r="BHT41" s="44"/>
      <c r="BHU41" s="45"/>
      <c r="BHV41" s="45"/>
      <c r="BHW41" s="45"/>
      <c r="BHX41" s="45"/>
      <c r="BHY41" s="45"/>
      <c r="BHZ41" s="46"/>
      <c r="BIA41" s="46"/>
      <c r="BIB41" s="46"/>
      <c r="BIC41" s="46"/>
      <c r="BID41" s="46"/>
      <c r="BIE41" s="46"/>
      <c r="BIF41" s="46"/>
      <c r="BIG41" s="46"/>
      <c r="BIH41" s="46"/>
      <c r="BII41" s="46"/>
      <c r="BIJ41" s="47"/>
      <c r="BIK41" s="48"/>
      <c r="BIL41" s="48"/>
      <c r="BIM41" s="44"/>
      <c r="BIN41" s="44"/>
      <c r="BIO41" s="44"/>
      <c r="BIP41" s="44"/>
      <c r="BIQ41" s="49"/>
      <c r="BIR41" s="50"/>
      <c r="BIS41" s="37"/>
      <c r="BIT41" s="40"/>
      <c r="BIU41" s="41"/>
      <c r="BIV41" s="42"/>
      <c r="BIW41" s="43"/>
      <c r="BIX41" s="44"/>
      <c r="BIY41" s="45"/>
      <c r="BIZ41" s="45"/>
      <c r="BJA41" s="45"/>
      <c r="BJB41" s="45"/>
      <c r="BJC41" s="45"/>
      <c r="BJD41" s="46"/>
      <c r="BJE41" s="46"/>
      <c r="BJF41" s="46"/>
      <c r="BJG41" s="46"/>
      <c r="BJH41" s="46"/>
      <c r="BJI41" s="46"/>
      <c r="BJJ41" s="46"/>
      <c r="BJK41" s="46"/>
      <c r="BJL41" s="46"/>
      <c r="BJM41" s="46"/>
      <c r="BJN41" s="47"/>
      <c r="BJO41" s="48"/>
      <c r="BJP41" s="48"/>
      <c r="BJQ41" s="44"/>
      <c r="BJR41" s="44"/>
      <c r="BJS41" s="44"/>
      <c r="BJT41" s="44"/>
      <c r="BJU41" s="49"/>
      <c r="BJV41" s="50"/>
      <c r="BJW41" s="37"/>
      <c r="BJX41" s="40"/>
      <c r="BJY41" s="41"/>
      <c r="BJZ41" s="42"/>
      <c r="BKA41" s="43"/>
      <c r="BKB41" s="44"/>
      <c r="BKC41" s="45"/>
      <c r="BKD41" s="45"/>
      <c r="BKE41" s="45"/>
      <c r="BKF41" s="45"/>
      <c r="BKG41" s="45"/>
      <c r="BKH41" s="46"/>
      <c r="BKI41" s="46"/>
      <c r="BKJ41" s="46"/>
      <c r="BKK41" s="46"/>
      <c r="BKL41" s="46"/>
      <c r="BKM41" s="46"/>
      <c r="BKN41" s="46"/>
      <c r="BKO41" s="46"/>
      <c r="BKP41" s="46"/>
      <c r="BKQ41" s="46"/>
      <c r="BKR41" s="47"/>
      <c r="BKS41" s="48"/>
      <c r="BKT41" s="48"/>
      <c r="BKU41" s="44"/>
      <c r="BKV41" s="44"/>
      <c r="BKW41" s="44"/>
      <c r="BKX41" s="44"/>
      <c r="BKY41" s="49"/>
      <c r="BKZ41" s="50"/>
      <c r="BLA41" s="37"/>
      <c r="BLB41" s="40"/>
      <c r="BLC41" s="41"/>
      <c r="BLD41" s="42"/>
      <c r="BLE41" s="43"/>
      <c r="BLF41" s="44"/>
      <c r="BLG41" s="45"/>
      <c r="BLH41" s="45"/>
      <c r="BLI41" s="45"/>
      <c r="BLJ41" s="45"/>
      <c r="BLK41" s="45"/>
      <c r="BLL41" s="46"/>
      <c r="BLM41" s="46"/>
      <c r="BLN41" s="46"/>
      <c r="BLO41" s="46"/>
      <c r="BLP41" s="46"/>
      <c r="BLQ41" s="46"/>
      <c r="BLR41" s="46"/>
      <c r="BLS41" s="46"/>
      <c r="BLT41" s="46"/>
      <c r="BLU41" s="46"/>
      <c r="BLV41" s="47"/>
      <c r="BLW41" s="48"/>
      <c r="BLX41" s="48"/>
      <c r="BLY41" s="44"/>
      <c r="BLZ41" s="44"/>
      <c r="BMA41" s="44"/>
      <c r="BMB41" s="44"/>
      <c r="BMC41" s="49"/>
      <c r="BMD41" s="50"/>
      <c r="BME41" s="37"/>
      <c r="BMF41" s="40"/>
      <c r="BMG41" s="41"/>
      <c r="BMH41" s="42"/>
      <c r="BMI41" s="43"/>
      <c r="BMJ41" s="44"/>
      <c r="BMK41" s="45"/>
      <c r="BML41" s="45"/>
      <c r="BMM41" s="45"/>
      <c r="BMN41" s="45"/>
      <c r="BMO41" s="45"/>
      <c r="BMP41" s="46"/>
      <c r="BMQ41" s="46"/>
      <c r="BMR41" s="46"/>
      <c r="BMS41" s="46"/>
      <c r="BMT41" s="46"/>
      <c r="BMU41" s="46"/>
      <c r="BMV41" s="46"/>
      <c r="BMW41" s="46"/>
      <c r="BMX41" s="46"/>
      <c r="BMY41" s="46"/>
      <c r="BMZ41" s="47"/>
      <c r="BNA41" s="48"/>
      <c r="BNB41" s="48"/>
      <c r="BNC41" s="44"/>
      <c r="BND41" s="44"/>
      <c r="BNE41" s="44"/>
      <c r="BNF41" s="44"/>
      <c r="BNG41" s="49"/>
      <c r="BNH41" s="50"/>
      <c r="BNI41" s="37"/>
      <c r="BNJ41" s="40"/>
      <c r="BNK41" s="41"/>
      <c r="BNL41" s="42"/>
      <c r="BNM41" s="43"/>
      <c r="BNN41" s="44"/>
      <c r="BNO41" s="45"/>
      <c r="BNP41" s="45"/>
      <c r="BNQ41" s="45"/>
      <c r="BNR41" s="45"/>
      <c r="BNS41" s="45"/>
      <c r="BNT41" s="46"/>
      <c r="BNU41" s="46"/>
      <c r="BNV41" s="46"/>
      <c r="BNW41" s="46"/>
      <c r="BNX41" s="46"/>
      <c r="BNY41" s="46"/>
      <c r="BNZ41" s="46"/>
      <c r="BOA41" s="46"/>
      <c r="BOB41" s="46"/>
      <c r="BOC41" s="46"/>
      <c r="BOD41" s="47"/>
      <c r="BOE41" s="48"/>
      <c r="BOF41" s="48"/>
      <c r="BOG41" s="44"/>
      <c r="BOH41" s="44"/>
      <c r="BOI41" s="44"/>
      <c r="BOJ41" s="44"/>
      <c r="BOK41" s="49"/>
      <c r="BOL41" s="50"/>
      <c r="BOM41" s="37"/>
      <c r="BON41" s="40"/>
      <c r="BOO41" s="41"/>
      <c r="BOP41" s="42"/>
      <c r="BOQ41" s="43"/>
      <c r="BOR41" s="44"/>
      <c r="BOS41" s="45"/>
      <c r="BOT41" s="45"/>
      <c r="BOU41" s="45"/>
      <c r="BOV41" s="45"/>
      <c r="BOW41" s="45"/>
      <c r="BOX41" s="46"/>
      <c r="BOY41" s="46"/>
      <c r="BOZ41" s="46"/>
      <c r="BPA41" s="46"/>
      <c r="BPB41" s="46"/>
      <c r="BPC41" s="46"/>
      <c r="BPD41" s="46"/>
      <c r="BPE41" s="46"/>
      <c r="BPF41" s="46"/>
      <c r="BPG41" s="46"/>
      <c r="BPH41" s="47"/>
      <c r="BPI41" s="48"/>
      <c r="BPJ41" s="48"/>
      <c r="BPK41" s="44"/>
      <c r="BPL41" s="44"/>
      <c r="BPM41" s="44"/>
      <c r="BPN41" s="44"/>
      <c r="BPO41" s="49"/>
      <c r="BPP41" s="50"/>
      <c r="BPQ41" s="37"/>
      <c r="BPR41" s="40"/>
      <c r="BPS41" s="41"/>
      <c r="BPT41" s="42"/>
      <c r="BPU41" s="43"/>
      <c r="BPV41" s="44"/>
      <c r="BPW41" s="45"/>
      <c r="BPX41" s="45"/>
      <c r="BPY41" s="45"/>
      <c r="BPZ41" s="45"/>
      <c r="BQA41" s="45"/>
      <c r="BQB41" s="46"/>
      <c r="BQC41" s="46"/>
      <c r="BQD41" s="46"/>
      <c r="BQE41" s="46"/>
      <c r="BQF41" s="46"/>
      <c r="BQG41" s="46"/>
      <c r="BQH41" s="46"/>
      <c r="BQI41" s="46"/>
      <c r="BQJ41" s="46"/>
      <c r="BQK41" s="46"/>
      <c r="BQL41" s="47"/>
      <c r="BQM41" s="48"/>
      <c r="BQN41" s="48"/>
      <c r="BQO41" s="44"/>
      <c r="BQP41" s="44"/>
      <c r="BQQ41" s="44"/>
      <c r="BQR41" s="44"/>
      <c r="BQS41" s="49"/>
      <c r="BQT41" s="50"/>
      <c r="BQU41" s="37"/>
      <c r="BQV41" s="40"/>
      <c r="BQW41" s="41"/>
      <c r="BQX41" s="42"/>
      <c r="BQY41" s="43"/>
      <c r="BQZ41" s="44"/>
      <c r="BRA41" s="45"/>
      <c r="BRB41" s="45"/>
      <c r="BRC41" s="45"/>
      <c r="BRD41" s="45"/>
      <c r="BRE41" s="45"/>
      <c r="BRF41" s="46"/>
      <c r="BRG41" s="46"/>
      <c r="BRH41" s="46"/>
      <c r="BRI41" s="46"/>
      <c r="BRJ41" s="46"/>
      <c r="BRK41" s="46"/>
      <c r="BRL41" s="46"/>
      <c r="BRM41" s="46"/>
      <c r="BRN41" s="46"/>
      <c r="BRO41" s="46"/>
      <c r="BRP41" s="47"/>
      <c r="BRQ41" s="48"/>
      <c r="BRR41" s="48"/>
      <c r="BRS41" s="44"/>
      <c r="BRT41" s="44"/>
      <c r="BRU41" s="44"/>
      <c r="BRV41" s="44"/>
      <c r="BRW41" s="49"/>
      <c r="BRX41" s="50"/>
      <c r="BRY41" s="37"/>
      <c r="BRZ41" s="40"/>
      <c r="BSA41" s="41"/>
      <c r="BSB41" s="42"/>
      <c r="BSC41" s="43"/>
      <c r="BSD41" s="44"/>
      <c r="BSE41" s="45"/>
      <c r="BSF41" s="45"/>
      <c r="BSG41" s="45"/>
      <c r="BSH41" s="45"/>
      <c r="BSI41" s="45"/>
      <c r="BSJ41" s="46"/>
      <c r="BSK41" s="46"/>
      <c r="BSL41" s="46"/>
      <c r="BSM41" s="46"/>
      <c r="BSN41" s="46"/>
      <c r="BSO41" s="46"/>
      <c r="BSP41" s="46"/>
      <c r="BSQ41" s="46"/>
      <c r="BSR41" s="46"/>
      <c r="BSS41" s="46"/>
      <c r="BST41" s="47"/>
      <c r="BSU41" s="48"/>
      <c r="BSV41" s="48"/>
      <c r="BSW41" s="44"/>
      <c r="BSX41" s="44"/>
      <c r="BSY41" s="44"/>
      <c r="BSZ41" s="44"/>
      <c r="BTA41" s="49"/>
      <c r="BTB41" s="50"/>
      <c r="BTC41" s="37"/>
      <c r="BTD41" s="40"/>
      <c r="BTE41" s="41"/>
      <c r="BTF41" s="42"/>
      <c r="BTG41" s="43"/>
      <c r="BTH41" s="44"/>
      <c r="BTI41" s="45"/>
      <c r="BTJ41" s="45"/>
      <c r="BTK41" s="45"/>
      <c r="BTL41" s="45"/>
      <c r="BTM41" s="45"/>
      <c r="BTN41" s="46"/>
      <c r="BTO41" s="46"/>
      <c r="BTP41" s="46"/>
      <c r="BTQ41" s="46"/>
      <c r="BTR41" s="46"/>
      <c r="BTS41" s="46"/>
      <c r="BTT41" s="46"/>
      <c r="BTU41" s="46"/>
      <c r="BTV41" s="46"/>
      <c r="BTW41" s="46"/>
      <c r="BTX41" s="47"/>
      <c r="BTY41" s="48"/>
      <c r="BTZ41" s="48"/>
      <c r="BUA41" s="44"/>
      <c r="BUB41" s="44"/>
      <c r="BUC41" s="44"/>
      <c r="BUD41" s="44"/>
      <c r="BUE41" s="49"/>
      <c r="BUF41" s="50"/>
      <c r="BUG41" s="37"/>
      <c r="BUH41" s="40"/>
      <c r="BUI41" s="41"/>
      <c r="BUJ41" s="42"/>
      <c r="BUK41" s="43"/>
      <c r="BUL41" s="44"/>
      <c r="BUM41" s="45"/>
      <c r="BUN41" s="45"/>
      <c r="BUO41" s="45"/>
      <c r="BUP41" s="45"/>
      <c r="BUQ41" s="45"/>
      <c r="BUR41" s="46"/>
      <c r="BUS41" s="46"/>
      <c r="BUT41" s="46"/>
      <c r="BUU41" s="46"/>
      <c r="BUV41" s="46"/>
      <c r="BUW41" s="46"/>
      <c r="BUX41" s="46"/>
      <c r="BUY41" s="46"/>
      <c r="BUZ41" s="46"/>
      <c r="BVA41" s="46"/>
      <c r="BVB41" s="47"/>
      <c r="BVC41" s="48"/>
      <c r="BVD41" s="48"/>
      <c r="BVE41" s="44"/>
      <c r="BVF41" s="44"/>
      <c r="BVG41" s="44"/>
      <c r="BVH41" s="44"/>
      <c r="BVI41" s="49"/>
      <c r="BVJ41" s="50"/>
      <c r="BVK41" s="37"/>
      <c r="BVL41" s="40"/>
      <c r="BVM41" s="41"/>
      <c r="BVN41" s="42"/>
      <c r="BVO41" s="43"/>
      <c r="BVP41" s="44"/>
      <c r="BVQ41" s="45"/>
      <c r="BVR41" s="45"/>
      <c r="BVS41" s="45"/>
      <c r="BVT41" s="45"/>
      <c r="BVU41" s="45"/>
      <c r="BVV41" s="46"/>
      <c r="BVW41" s="46"/>
      <c r="BVX41" s="46"/>
      <c r="BVY41" s="46"/>
      <c r="BVZ41" s="46"/>
      <c r="BWA41" s="46"/>
      <c r="BWB41" s="46"/>
      <c r="BWC41" s="46"/>
      <c r="BWD41" s="46"/>
      <c r="BWE41" s="46"/>
      <c r="BWF41" s="47"/>
      <c r="BWG41" s="48"/>
      <c r="BWH41" s="48"/>
      <c r="BWI41" s="44"/>
      <c r="BWJ41" s="44"/>
      <c r="BWK41" s="44"/>
      <c r="BWL41" s="44"/>
      <c r="BWM41" s="49"/>
      <c r="BWN41" s="50"/>
      <c r="BWO41" s="37"/>
      <c r="BWP41" s="40"/>
      <c r="BWQ41" s="41"/>
      <c r="BWR41" s="42"/>
      <c r="BWS41" s="43"/>
      <c r="BWT41" s="44"/>
      <c r="BWU41" s="45"/>
      <c r="BWV41" s="45"/>
      <c r="BWW41" s="45"/>
      <c r="BWX41" s="45"/>
      <c r="BWY41" s="45"/>
      <c r="BWZ41" s="46"/>
      <c r="BXA41" s="46"/>
      <c r="BXB41" s="46"/>
      <c r="BXC41" s="46"/>
      <c r="BXD41" s="46"/>
      <c r="BXE41" s="46"/>
      <c r="BXF41" s="46"/>
      <c r="BXG41" s="46"/>
      <c r="BXH41" s="46"/>
      <c r="BXI41" s="46"/>
      <c r="BXJ41" s="47"/>
      <c r="BXK41" s="48"/>
      <c r="BXL41" s="48"/>
      <c r="BXM41" s="44"/>
      <c r="BXN41" s="44"/>
      <c r="BXO41" s="44"/>
      <c r="BXP41" s="44"/>
      <c r="BXQ41" s="49"/>
      <c r="BXR41" s="50"/>
      <c r="BXS41" s="37"/>
      <c r="BXT41" s="40"/>
      <c r="BXU41" s="41"/>
      <c r="BXV41" s="42"/>
      <c r="BXW41" s="43"/>
      <c r="BXX41" s="44"/>
      <c r="BXY41" s="45"/>
      <c r="BXZ41" s="45"/>
      <c r="BYA41" s="45"/>
      <c r="BYB41" s="45"/>
      <c r="BYC41" s="45"/>
      <c r="BYD41" s="46"/>
      <c r="BYE41" s="46"/>
      <c r="BYF41" s="46"/>
      <c r="BYG41" s="46"/>
      <c r="BYH41" s="46"/>
      <c r="BYI41" s="46"/>
      <c r="BYJ41" s="46"/>
      <c r="BYK41" s="46"/>
      <c r="BYL41" s="46"/>
      <c r="BYM41" s="46"/>
      <c r="BYN41" s="47"/>
      <c r="BYO41" s="48"/>
      <c r="BYP41" s="48"/>
      <c r="BYQ41" s="44"/>
      <c r="BYR41" s="44"/>
      <c r="BYS41" s="44"/>
      <c r="BYT41" s="44"/>
      <c r="BYU41" s="49"/>
      <c r="BYV41" s="50"/>
      <c r="BYW41" s="37"/>
      <c r="BYX41" s="40"/>
      <c r="BYY41" s="41"/>
      <c r="BYZ41" s="42"/>
      <c r="BZA41" s="43"/>
      <c r="BZB41" s="44"/>
      <c r="BZC41" s="45"/>
      <c r="BZD41" s="45"/>
      <c r="BZE41" s="45"/>
      <c r="BZF41" s="45"/>
      <c r="BZG41" s="45"/>
      <c r="BZH41" s="46"/>
      <c r="BZI41" s="46"/>
      <c r="BZJ41" s="46"/>
      <c r="BZK41" s="46"/>
      <c r="BZL41" s="46"/>
      <c r="BZM41" s="46"/>
      <c r="BZN41" s="46"/>
      <c r="BZO41" s="46"/>
      <c r="BZP41" s="46"/>
      <c r="BZQ41" s="46"/>
      <c r="BZR41" s="47"/>
      <c r="BZS41" s="48"/>
      <c r="BZT41" s="48"/>
      <c r="BZU41" s="44"/>
      <c r="BZV41" s="44"/>
      <c r="BZW41" s="44"/>
      <c r="BZX41" s="44"/>
      <c r="BZY41" s="49"/>
      <c r="BZZ41" s="50"/>
      <c r="CAA41" s="37"/>
      <c r="CAB41" s="40"/>
      <c r="CAC41" s="41"/>
      <c r="CAD41" s="42"/>
      <c r="CAE41" s="43"/>
      <c r="CAF41" s="44"/>
      <c r="CAG41" s="45"/>
      <c r="CAH41" s="45"/>
      <c r="CAI41" s="45"/>
      <c r="CAJ41" s="45"/>
      <c r="CAK41" s="45"/>
      <c r="CAL41" s="46"/>
      <c r="CAM41" s="46"/>
      <c r="CAN41" s="46"/>
      <c r="CAO41" s="46"/>
      <c r="CAP41" s="46"/>
      <c r="CAQ41" s="46"/>
      <c r="CAR41" s="46"/>
      <c r="CAS41" s="46"/>
      <c r="CAT41" s="46"/>
      <c r="CAU41" s="46"/>
      <c r="CAV41" s="47"/>
      <c r="CAW41" s="48"/>
      <c r="CAX41" s="48"/>
      <c r="CAY41" s="44"/>
      <c r="CAZ41" s="44"/>
      <c r="CBA41" s="44"/>
      <c r="CBB41" s="44"/>
      <c r="CBC41" s="49"/>
      <c r="CBD41" s="50"/>
      <c r="CBE41" s="37"/>
      <c r="CBF41" s="40"/>
      <c r="CBG41" s="41"/>
      <c r="CBH41" s="42"/>
      <c r="CBI41" s="43"/>
      <c r="CBJ41" s="44"/>
      <c r="CBK41" s="45"/>
      <c r="CBL41" s="45"/>
      <c r="CBM41" s="45"/>
      <c r="CBN41" s="45"/>
      <c r="CBO41" s="45"/>
      <c r="CBP41" s="46"/>
      <c r="CBQ41" s="46"/>
      <c r="CBR41" s="46"/>
      <c r="CBS41" s="46"/>
      <c r="CBT41" s="46"/>
      <c r="CBU41" s="46"/>
      <c r="CBV41" s="46"/>
      <c r="CBW41" s="46"/>
      <c r="CBX41" s="46"/>
      <c r="CBY41" s="46"/>
      <c r="CBZ41" s="47"/>
      <c r="CCA41" s="48"/>
      <c r="CCB41" s="48"/>
      <c r="CCC41" s="44"/>
      <c r="CCD41" s="44"/>
      <c r="CCE41" s="44"/>
      <c r="CCF41" s="44"/>
      <c r="CCG41" s="49"/>
      <c r="CCH41" s="50"/>
      <c r="CCI41" s="37"/>
      <c r="CCJ41" s="40"/>
      <c r="CCK41" s="41"/>
      <c r="CCL41" s="42"/>
      <c r="CCM41" s="43"/>
      <c r="CCN41" s="44"/>
      <c r="CCO41" s="45"/>
      <c r="CCP41" s="45"/>
      <c r="CCQ41" s="45"/>
      <c r="CCR41" s="45"/>
      <c r="CCS41" s="45"/>
      <c r="CCT41" s="46"/>
      <c r="CCU41" s="46"/>
      <c r="CCV41" s="46"/>
      <c r="CCW41" s="46"/>
      <c r="CCX41" s="46"/>
      <c r="CCY41" s="46"/>
      <c r="CCZ41" s="46"/>
      <c r="CDA41" s="46"/>
      <c r="CDB41" s="46"/>
      <c r="CDC41" s="46"/>
      <c r="CDD41" s="47"/>
      <c r="CDE41" s="48"/>
      <c r="CDF41" s="48"/>
      <c r="CDG41" s="44"/>
      <c r="CDH41" s="44"/>
      <c r="CDI41" s="44"/>
      <c r="CDJ41" s="44"/>
      <c r="CDK41" s="49"/>
      <c r="CDL41" s="50"/>
      <c r="CDM41" s="37"/>
      <c r="CDN41" s="40"/>
      <c r="CDO41" s="41"/>
      <c r="CDP41" s="42"/>
      <c r="CDQ41" s="43"/>
      <c r="CDR41" s="44"/>
      <c r="CDS41" s="45"/>
      <c r="CDT41" s="45"/>
      <c r="CDU41" s="45"/>
      <c r="CDV41" s="45"/>
      <c r="CDW41" s="45"/>
      <c r="CDX41" s="46"/>
      <c r="CDY41" s="46"/>
      <c r="CDZ41" s="46"/>
      <c r="CEA41" s="46"/>
      <c r="CEB41" s="46"/>
      <c r="CEC41" s="46"/>
      <c r="CED41" s="46"/>
      <c r="CEE41" s="46"/>
      <c r="CEF41" s="46"/>
      <c r="CEG41" s="46"/>
      <c r="CEH41" s="47"/>
      <c r="CEI41" s="48"/>
      <c r="CEJ41" s="48"/>
      <c r="CEK41" s="44"/>
      <c r="CEL41" s="44"/>
      <c r="CEM41" s="44"/>
      <c r="CEN41" s="44"/>
      <c r="CEO41" s="49"/>
      <c r="CEP41" s="50"/>
      <c r="CEQ41" s="37"/>
      <c r="CER41" s="40"/>
      <c r="CES41" s="41"/>
      <c r="CET41" s="42"/>
      <c r="CEU41" s="43"/>
      <c r="CEV41" s="44"/>
      <c r="CEW41" s="45"/>
      <c r="CEX41" s="45"/>
      <c r="CEY41" s="45"/>
      <c r="CEZ41" s="45"/>
      <c r="CFA41" s="45"/>
      <c r="CFB41" s="46"/>
      <c r="CFC41" s="46"/>
      <c r="CFD41" s="46"/>
      <c r="CFE41" s="46"/>
      <c r="CFF41" s="46"/>
      <c r="CFG41" s="46"/>
      <c r="CFH41" s="46"/>
      <c r="CFI41" s="46"/>
      <c r="CFJ41" s="46"/>
      <c r="CFK41" s="46"/>
      <c r="CFL41" s="47"/>
      <c r="CFM41" s="48"/>
      <c r="CFN41" s="48"/>
      <c r="CFO41" s="44"/>
      <c r="CFP41" s="44"/>
      <c r="CFQ41" s="44"/>
      <c r="CFR41" s="44"/>
      <c r="CFS41" s="49"/>
      <c r="CFT41" s="50"/>
      <c r="CFU41" s="37"/>
      <c r="CFV41" s="40"/>
      <c r="CFW41" s="41"/>
      <c r="CFX41" s="42"/>
      <c r="CFY41" s="43"/>
      <c r="CFZ41" s="44"/>
      <c r="CGA41" s="45"/>
      <c r="CGB41" s="45"/>
      <c r="CGC41" s="45"/>
      <c r="CGD41" s="45"/>
      <c r="CGE41" s="45"/>
      <c r="CGF41" s="46"/>
      <c r="CGG41" s="46"/>
      <c r="CGH41" s="46"/>
      <c r="CGI41" s="46"/>
      <c r="CGJ41" s="46"/>
      <c r="CGK41" s="46"/>
      <c r="CGL41" s="46"/>
      <c r="CGM41" s="46"/>
      <c r="CGN41" s="46"/>
      <c r="CGO41" s="46"/>
      <c r="CGP41" s="47"/>
      <c r="CGQ41" s="48"/>
      <c r="CGR41" s="48"/>
      <c r="CGS41" s="44"/>
      <c r="CGT41" s="44"/>
      <c r="CGU41" s="44"/>
      <c r="CGV41" s="44"/>
      <c r="CGW41" s="49"/>
      <c r="CGX41" s="50"/>
      <c r="CGY41" s="37"/>
      <c r="CGZ41" s="40"/>
      <c r="CHA41" s="41"/>
      <c r="CHB41" s="42"/>
      <c r="CHC41" s="43"/>
      <c r="CHD41" s="44"/>
      <c r="CHE41" s="45"/>
      <c r="CHF41" s="45"/>
      <c r="CHG41" s="45"/>
      <c r="CHH41" s="45"/>
      <c r="CHI41" s="45"/>
      <c r="CHJ41" s="46"/>
      <c r="CHK41" s="46"/>
      <c r="CHL41" s="46"/>
      <c r="CHM41" s="46"/>
      <c r="CHN41" s="46"/>
      <c r="CHO41" s="46"/>
      <c r="CHP41" s="46"/>
      <c r="CHQ41" s="46"/>
      <c r="CHR41" s="46"/>
      <c r="CHS41" s="46"/>
      <c r="CHT41" s="47"/>
      <c r="CHU41" s="48"/>
      <c r="CHV41" s="48"/>
      <c r="CHW41" s="44"/>
      <c r="CHX41" s="44"/>
      <c r="CHY41" s="44"/>
      <c r="CHZ41" s="44"/>
      <c r="CIA41" s="49"/>
      <c r="CIB41" s="50"/>
      <c r="CIC41" s="37"/>
      <c r="CID41" s="40"/>
      <c r="CIE41" s="41"/>
      <c r="CIF41" s="42"/>
      <c r="CIG41" s="43"/>
      <c r="CIH41" s="44"/>
      <c r="CII41" s="45"/>
      <c r="CIJ41" s="45"/>
      <c r="CIK41" s="45"/>
      <c r="CIL41" s="45"/>
      <c r="CIM41" s="45"/>
      <c r="CIN41" s="46"/>
      <c r="CIO41" s="46"/>
      <c r="CIP41" s="46"/>
      <c r="CIQ41" s="46"/>
      <c r="CIR41" s="46"/>
      <c r="CIS41" s="46"/>
      <c r="CIT41" s="46"/>
      <c r="CIU41" s="46"/>
      <c r="CIV41" s="46"/>
      <c r="CIW41" s="46"/>
      <c r="CIX41" s="47"/>
      <c r="CIY41" s="48"/>
      <c r="CIZ41" s="48"/>
      <c r="CJA41" s="44"/>
      <c r="CJB41" s="44"/>
      <c r="CJC41" s="44"/>
      <c r="CJD41" s="44"/>
      <c r="CJE41" s="49"/>
      <c r="CJF41" s="50"/>
      <c r="CJG41" s="37"/>
      <c r="CJH41" s="40"/>
      <c r="CJI41" s="41"/>
      <c r="CJJ41" s="42"/>
      <c r="CJK41" s="43"/>
      <c r="CJL41" s="44"/>
      <c r="CJM41" s="45"/>
      <c r="CJN41" s="45"/>
      <c r="CJO41" s="45"/>
      <c r="CJP41" s="45"/>
      <c r="CJQ41" s="45"/>
      <c r="CJR41" s="46"/>
      <c r="CJS41" s="46"/>
      <c r="CJT41" s="46"/>
      <c r="CJU41" s="46"/>
      <c r="CJV41" s="46"/>
      <c r="CJW41" s="46"/>
      <c r="CJX41" s="46"/>
      <c r="CJY41" s="46"/>
      <c r="CJZ41" s="46"/>
      <c r="CKA41" s="46"/>
      <c r="CKB41" s="47"/>
      <c r="CKC41" s="48"/>
      <c r="CKD41" s="48"/>
      <c r="CKE41" s="44"/>
      <c r="CKF41" s="44"/>
      <c r="CKG41" s="44"/>
      <c r="CKH41" s="44"/>
      <c r="CKI41" s="49"/>
      <c r="CKJ41" s="50"/>
      <c r="CKK41" s="37"/>
      <c r="CKL41" s="40"/>
      <c r="CKM41" s="41"/>
      <c r="CKN41" s="42"/>
      <c r="CKO41" s="43"/>
      <c r="CKP41" s="44"/>
      <c r="CKQ41" s="45"/>
      <c r="CKR41" s="45"/>
      <c r="CKS41" s="45"/>
      <c r="CKT41" s="45"/>
      <c r="CKU41" s="45"/>
      <c r="CKV41" s="46"/>
      <c r="CKW41" s="46"/>
      <c r="CKX41" s="46"/>
      <c r="CKY41" s="46"/>
      <c r="CKZ41" s="46"/>
      <c r="CLA41" s="46"/>
      <c r="CLB41" s="46"/>
      <c r="CLC41" s="46"/>
      <c r="CLD41" s="46"/>
      <c r="CLE41" s="46"/>
      <c r="CLF41" s="47"/>
      <c r="CLG41" s="48"/>
      <c r="CLH41" s="48"/>
      <c r="CLI41" s="44"/>
      <c r="CLJ41" s="44"/>
      <c r="CLK41" s="44"/>
      <c r="CLL41" s="44"/>
      <c r="CLM41" s="49"/>
      <c r="CLN41" s="50"/>
      <c r="CLO41" s="37"/>
      <c r="CLP41" s="40"/>
      <c r="CLQ41" s="41"/>
      <c r="CLR41" s="42"/>
      <c r="CLS41" s="43"/>
      <c r="CLT41" s="44"/>
      <c r="CLU41" s="45"/>
      <c r="CLV41" s="45"/>
      <c r="CLW41" s="45"/>
      <c r="CLX41" s="45"/>
      <c r="CLY41" s="45"/>
      <c r="CLZ41" s="46"/>
      <c r="CMA41" s="46"/>
      <c r="CMB41" s="46"/>
      <c r="CMC41" s="46"/>
      <c r="CMD41" s="46"/>
      <c r="CME41" s="46"/>
      <c r="CMF41" s="46"/>
      <c r="CMG41" s="46"/>
      <c r="CMH41" s="46"/>
      <c r="CMI41" s="46"/>
      <c r="CMJ41" s="47"/>
      <c r="CMK41" s="48"/>
      <c r="CML41" s="48"/>
      <c r="CMM41" s="44"/>
      <c r="CMN41" s="44"/>
      <c r="CMO41" s="44"/>
      <c r="CMP41" s="44"/>
      <c r="CMQ41" s="49"/>
      <c r="CMR41" s="50"/>
      <c r="CMS41" s="37"/>
      <c r="CMT41" s="40"/>
      <c r="CMU41" s="41"/>
      <c r="CMV41" s="42"/>
      <c r="CMW41" s="43"/>
      <c r="CMX41" s="44"/>
      <c r="CMY41" s="45"/>
      <c r="CMZ41" s="45"/>
      <c r="CNA41" s="45"/>
      <c r="CNB41" s="45"/>
      <c r="CNC41" s="45"/>
      <c r="CND41" s="46"/>
      <c r="CNE41" s="46"/>
      <c r="CNF41" s="46"/>
      <c r="CNG41" s="46"/>
      <c r="CNH41" s="46"/>
      <c r="CNI41" s="46"/>
      <c r="CNJ41" s="46"/>
      <c r="CNK41" s="46"/>
      <c r="CNL41" s="46"/>
      <c r="CNM41" s="46"/>
      <c r="CNN41" s="47"/>
      <c r="CNO41" s="48"/>
      <c r="CNP41" s="48"/>
      <c r="CNQ41" s="44"/>
      <c r="CNR41" s="44"/>
      <c r="CNS41" s="44"/>
      <c r="CNT41" s="44"/>
      <c r="CNU41" s="49"/>
      <c r="CNV41" s="50"/>
      <c r="CNW41" s="37"/>
      <c r="CNX41" s="40"/>
      <c r="CNY41" s="41"/>
      <c r="CNZ41" s="42"/>
      <c r="COA41" s="43"/>
      <c r="COB41" s="44"/>
      <c r="COC41" s="45"/>
      <c r="COD41" s="45"/>
      <c r="COE41" s="45"/>
      <c r="COF41" s="45"/>
      <c r="COG41" s="45"/>
      <c r="COH41" s="46"/>
      <c r="COI41" s="46"/>
      <c r="COJ41" s="46"/>
      <c r="COK41" s="46"/>
      <c r="COL41" s="46"/>
      <c r="COM41" s="46"/>
      <c r="CON41" s="46"/>
      <c r="COO41" s="46"/>
      <c r="COP41" s="46"/>
      <c r="COQ41" s="46"/>
      <c r="COR41" s="47"/>
      <c r="COS41" s="48"/>
      <c r="COT41" s="48"/>
      <c r="COU41" s="44"/>
      <c r="COV41" s="44"/>
      <c r="COW41" s="44"/>
      <c r="COX41" s="44"/>
      <c r="COY41" s="49"/>
      <c r="COZ41" s="50"/>
      <c r="CPA41" s="37"/>
      <c r="CPB41" s="40"/>
      <c r="CPC41" s="41"/>
      <c r="CPD41" s="42"/>
      <c r="CPE41" s="43"/>
      <c r="CPF41" s="44"/>
      <c r="CPG41" s="45"/>
      <c r="CPH41" s="45"/>
      <c r="CPI41" s="45"/>
      <c r="CPJ41" s="45"/>
      <c r="CPK41" s="45"/>
      <c r="CPL41" s="46"/>
      <c r="CPM41" s="46"/>
      <c r="CPN41" s="46"/>
      <c r="CPO41" s="46"/>
      <c r="CPP41" s="46"/>
      <c r="CPQ41" s="46"/>
      <c r="CPR41" s="46"/>
      <c r="CPS41" s="46"/>
      <c r="CPT41" s="46"/>
      <c r="CPU41" s="46"/>
      <c r="CPV41" s="47"/>
      <c r="CPW41" s="48"/>
      <c r="CPX41" s="48"/>
      <c r="CPY41" s="44"/>
      <c r="CPZ41" s="44"/>
      <c r="CQA41" s="44"/>
      <c r="CQB41" s="44"/>
      <c r="CQC41" s="49"/>
      <c r="CQD41" s="50"/>
      <c r="CQE41" s="37"/>
      <c r="CQF41" s="40"/>
      <c r="CQG41" s="41"/>
      <c r="CQH41" s="42"/>
      <c r="CQI41" s="43"/>
      <c r="CQJ41" s="44"/>
      <c r="CQK41" s="45"/>
      <c r="CQL41" s="45"/>
      <c r="CQM41" s="45"/>
      <c r="CQN41" s="45"/>
      <c r="CQO41" s="45"/>
      <c r="CQP41" s="46"/>
      <c r="CQQ41" s="46"/>
      <c r="CQR41" s="46"/>
      <c r="CQS41" s="46"/>
      <c r="CQT41" s="46"/>
      <c r="CQU41" s="46"/>
      <c r="CQV41" s="46"/>
      <c r="CQW41" s="46"/>
      <c r="CQX41" s="46"/>
      <c r="CQY41" s="46"/>
      <c r="CQZ41" s="47"/>
      <c r="CRA41" s="48"/>
      <c r="CRB41" s="48"/>
      <c r="CRC41" s="44"/>
      <c r="CRD41" s="44"/>
      <c r="CRE41" s="44"/>
      <c r="CRF41" s="44"/>
      <c r="CRG41" s="49"/>
      <c r="CRH41" s="50"/>
      <c r="CRI41" s="37"/>
      <c r="CRJ41" s="40"/>
      <c r="CRK41" s="41"/>
      <c r="CRL41" s="42"/>
      <c r="CRM41" s="43"/>
      <c r="CRN41" s="44"/>
      <c r="CRO41" s="45"/>
      <c r="CRP41" s="45"/>
      <c r="CRQ41" s="45"/>
      <c r="CRR41" s="45"/>
      <c r="CRS41" s="45"/>
      <c r="CRT41" s="46"/>
      <c r="CRU41" s="46"/>
      <c r="CRV41" s="46"/>
      <c r="CRW41" s="46"/>
      <c r="CRX41" s="46"/>
      <c r="CRY41" s="46"/>
      <c r="CRZ41" s="46"/>
      <c r="CSA41" s="46"/>
      <c r="CSB41" s="46"/>
      <c r="CSC41" s="46"/>
      <c r="CSD41" s="47"/>
      <c r="CSE41" s="48"/>
      <c r="CSF41" s="48"/>
      <c r="CSG41" s="44"/>
      <c r="CSH41" s="44"/>
      <c r="CSI41" s="44"/>
      <c r="CSJ41" s="44"/>
      <c r="CSK41" s="49"/>
      <c r="CSL41" s="50"/>
      <c r="CSM41" s="37"/>
      <c r="CSN41" s="40"/>
      <c r="CSO41" s="41"/>
      <c r="CSP41" s="42"/>
      <c r="CSQ41" s="43"/>
      <c r="CSR41" s="44"/>
      <c r="CSS41" s="45"/>
      <c r="CST41" s="45"/>
      <c r="CSU41" s="45"/>
      <c r="CSV41" s="45"/>
      <c r="CSW41" s="45"/>
      <c r="CSX41" s="46"/>
      <c r="CSY41" s="46"/>
      <c r="CSZ41" s="46"/>
      <c r="CTA41" s="46"/>
      <c r="CTB41" s="46"/>
      <c r="CTC41" s="46"/>
      <c r="CTD41" s="46"/>
      <c r="CTE41" s="46"/>
      <c r="CTF41" s="46"/>
      <c r="CTG41" s="46"/>
      <c r="CTH41" s="47"/>
      <c r="CTI41" s="48"/>
      <c r="CTJ41" s="48"/>
      <c r="CTK41" s="44"/>
      <c r="CTL41" s="44"/>
      <c r="CTM41" s="44"/>
      <c r="CTN41" s="44"/>
      <c r="CTO41" s="49"/>
      <c r="CTP41" s="50"/>
      <c r="CTQ41" s="37"/>
      <c r="CTR41" s="40"/>
      <c r="CTS41" s="41"/>
      <c r="CTT41" s="42"/>
      <c r="CTU41" s="43"/>
      <c r="CTV41" s="44"/>
      <c r="CTW41" s="45"/>
      <c r="CTX41" s="45"/>
      <c r="CTY41" s="45"/>
      <c r="CTZ41" s="45"/>
      <c r="CUA41" s="45"/>
      <c r="CUB41" s="46"/>
      <c r="CUC41" s="46"/>
      <c r="CUD41" s="46"/>
      <c r="CUE41" s="46"/>
      <c r="CUF41" s="46"/>
      <c r="CUG41" s="46"/>
      <c r="CUH41" s="46"/>
      <c r="CUI41" s="46"/>
      <c r="CUJ41" s="46"/>
      <c r="CUK41" s="46"/>
      <c r="CUL41" s="47"/>
      <c r="CUM41" s="48"/>
      <c r="CUN41" s="48"/>
      <c r="CUO41" s="44"/>
      <c r="CUP41" s="44"/>
      <c r="CUQ41" s="44"/>
      <c r="CUR41" s="44"/>
      <c r="CUS41" s="49"/>
      <c r="CUT41" s="50"/>
      <c r="CUU41" s="37"/>
      <c r="CUV41" s="40"/>
      <c r="CUW41" s="41"/>
      <c r="CUX41" s="42"/>
      <c r="CUY41" s="43"/>
      <c r="CUZ41" s="44"/>
      <c r="CVA41" s="45"/>
      <c r="CVB41" s="45"/>
      <c r="CVC41" s="45"/>
      <c r="CVD41" s="45"/>
      <c r="CVE41" s="45"/>
      <c r="CVF41" s="46"/>
      <c r="CVG41" s="46"/>
      <c r="CVH41" s="46"/>
      <c r="CVI41" s="46"/>
      <c r="CVJ41" s="46"/>
      <c r="CVK41" s="46"/>
      <c r="CVL41" s="46"/>
      <c r="CVM41" s="46"/>
      <c r="CVN41" s="46"/>
      <c r="CVO41" s="46"/>
      <c r="CVP41" s="47"/>
      <c r="CVQ41" s="48"/>
      <c r="CVR41" s="48"/>
      <c r="CVS41" s="44"/>
      <c r="CVT41" s="44"/>
      <c r="CVU41" s="44"/>
      <c r="CVV41" s="44"/>
      <c r="CVW41" s="49"/>
      <c r="CVX41" s="50"/>
      <c r="CVY41" s="37"/>
      <c r="CVZ41" s="40"/>
      <c r="CWA41" s="41"/>
      <c r="CWB41" s="42"/>
      <c r="CWC41" s="43"/>
      <c r="CWD41" s="44"/>
      <c r="CWE41" s="45"/>
      <c r="CWF41" s="45"/>
      <c r="CWG41" s="45"/>
      <c r="CWH41" s="45"/>
      <c r="CWI41" s="45"/>
      <c r="CWJ41" s="46"/>
      <c r="CWK41" s="46"/>
      <c r="CWL41" s="46"/>
      <c r="CWM41" s="46"/>
      <c r="CWN41" s="46"/>
      <c r="CWO41" s="46"/>
      <c r="CWP41" s="46"/>
      <c r="CWQ41" s="46"/>
      <c r="CWR41" s="46"/>
      <c r="CWS41" s="46"/>
      <c r="CWT41" s="47"/>
      <c r="CWU41" s="48"/>
      <c r="CWV41" s="48"/>
      <c r="CWW41" s="44"/>
      <c r="CWX41" s="44"/>
      <c r="CWY41" s="44"/>
      <c r="CWZ41" s="44"/>
      <c r="CXA41" s="49"/>
      <c r="CXB41" s="50"/>
      <c r="CXC41" s="37"/>
      <c r="CXD41" s="40"/>
      <c r="CXE41" s="41"/>
      <c r="CXF41" s="42"/>
      <c r="CXG41" s="43"/>
      <c r="CXH41" s="44"/>
      <c r="CXI41" s="45"/>
      <c r="CXJ41" s="45"/>
      <c r="CXK41" s="45"/>
      <c r="CXL41" s="45"/>
      <c r="CXM41" s="45"/>
      <c r="CXN41" s="46"/>
      <c r="CXO41" s="46"/>
      <c r="CXP41" s="46"/>
      <c r="CXQ41" s="46"/>
      <c r="CXR41" s="46"/>
      <c r="CXS41" s="46"/>
      <c r="CXT41" s="46"/>
      <c r="CXU41" s="46"/>
      <c r="CXV41" s="46"/>
      <c r="CXW41" s="46"/>
      <c r="CXX41" s="47"/>
      <c r="CXY41" s="48"/>
      <c r="CXZ41" s="48"/>
      <c r="CYA41" s="44"/>
      <c r="CYB41" s="44"/>
      <c r="CYC41" s="44"/>
      <c r="CYD41" s="44"/>
      <c r="CYE41" s="49"/>
      <c r="CYF41" s="50"/>
      <c r="CYG41" s="37"/>
      <c r="CYH41" s="40"/>
      <c r="CYI41" s="41"/>
      <c r="CYJ41" s="42"/>
      <c r="CYK41" s="43"/>
      <c r="CYL41" s="44"/>
      <c r="CYM41" s="45"/>
      <c r="CYN41" s="45"/>
      <c r="CYO41" s="45"/>
      <c r="CYP41" s="45"/>
      <c r="CYQ41" s="45"/>
      <c r="CYR41" s="46"/>
      <c r="CYS41" s="46"/>
      <c r="CYT41" s="46"/>
      <c r="CYU41" s="46"/>
      <c r="CYV41" s="46"/>
      <c r="CYW41" s="46"/>
      <c r="CYX41" s="46"/>
      <c r="CYY41" s="46"/>
      <c r="CYZ41" s="46"/>
      <c r="CZA41" s="46"/>
      <c r="CZB41" s="47"/>
      <c r="CZC41" s="48"/>
      <c r="CZD41" s="48"/>
      <c r="CZE41" s="44"/>
      <c r="CZF41" s="44"/>
      <c r="CZG41" s="44"/>
      <c r="CZH41" s="44"/>
      <c r="CZI41" s="49"/>
      <c r="CZJ41" s="50"/>
      <c r="CZK41" s="37"/>
      <c r="CZL41" s="40"/>
      <c r="CZM41" s="41"/>
      <c r="CZN41" s="42"/>
      <c r="CZO41" s="43"/>
      <c r="CZP41" s="44"/>
      <c r="CZQ41" s="45"/>
      <c r="CZR41" s="45"/>
      <c r="CZS41" s="45"/>
      <c r="CZT41" s="45"/>
      <c r="CZU41" s="45"/>
      <c r="CZV41" s="46"/>
      <c r="CZW41" s="46"/>
      <c r="CZX41" s="46"/>
      <c r="CZY41" s="46"/>
      <c r="CZZ41" s="46"/>
      <c r="DAA41" s="46"/>
      <c r="DAB41" s="46"/>
      <c r="DAC41" s="46"/>
      <c r="DAD41" s="46"/>
      <c r="DAE41" s="46"/>
      <c r="DAF41" s="47"/>
      <c r="DAG41" s="48"/>
      <c r="DAH41" s="48"/>
      <c r="DAI41" s="44"/>
      <c r="DAJ41" s="44"/>
      <c r="DAK41" s="44"/>
      <c r="DAL41" s="44"/>
      <c r="DAM41" s="49"/>
      <c r="DAN41" s="50"/>
      <c r="DAO41" s="37"/>
      <c r="DAP41" s="40"/>
      <c r="DAQ41" s="41"/>
      <c r="DAR41" s="42"/>
      <c r="DAS41" s="43"/>
      <c r="DAT41" s="44"/>
      <c r="DAU41" s="45"/>
      <c r="DAV41" s="45"/>
      <c r="DAW41" s="45"/>
      <c r="DAX41" s="45"/>
      <c r="DAY41" s="45"/>
      <c r="DAZ41" s="46"/>
      <c r="DBA41" s="46"/>
      <c r="DBB41" s="46"/>
      <c r="DBC41" s="46"/>
      <c r="DBD41" s="46"/>
      <c r="DBE41" s="46"/>
      <c r="DBF41" s="46"/>
      <c r="DBG41" s="46"/>
      <c r="DBH41" s="46"/>
      <c r="DBI41" s="46"/>
      <c r="DBJ41" s="47"/>
      <c r="DBK41" s="48"/>
      <c r="DBL41" s="48"/>
      <c r="DBM41" s="44"/>
      <c r="DBN41" s="44"/>
      <c r="DBO41" s="44"/>
      <c r="DBP41" s="44"/>
      <c r="DBQ41" s="49"/>
      <c r="DBR41" s="50"/>
      <c r="DBS41" s="37"/>
      <c r="DBT41" s="40"/>
      <c r="DBU41" s="41"/>
      <c r="DBV41" s="42"/>
      <c r="DBW41" s="43"/>
      <c r="DBX41" s="44"/>
      <c r="DBY41" s="45"/>
      <c r="DBZ41" s="45"/>
      <c r="DCA41" s="45"/>
      <c r="DCB41" s="45"/>
      <c r="DCC41" s="45"/>
      <c r="DCD41" s="46"/>
      <c r="DCE41" s="46"/>
      <c r="DCF41" s="46"/>
      <c r="DCG41" s="46"/>
      <c r="DCH41" s="46"/>
      <c r="DCI41" s="46"/>
      <c r="DCJ41" s="46"/>
      <c r="DCK41" s="46"/>
      <c r="DCL41" s="46"/>
      <c r="DCM41" s="46"/>
      <c r="DCN41" s="47"/>
      <c r="DCO41" s="48"/>
      <c r="DCP41" s="48"/>
      <c r="DCQ41" s="44"/>
      <c r="DCR41" s="44"/>
      <c r="DCS41" s="44"/>
      <c r="DCT41" s="44"/>
      <c r="DCU41" s="49"/>
      <c r="DCV41" s="50"/>
      <c r="DCW41" s="37"/>
      <c r="DCX41" s="40"/>
      <c r="DCY41" s="41"/>
      <c r="DCZ41" s="42"/>
      <c r="DDA41" s="43"/>
      <c r="DDB41" s="44"/>
      <c r="DDC41" s="45"/>
      <c r="DDD41" s="45"/>
      <c r="DDE41" s="45"/>
      <c r="DDF41" s="45"/>
      <c r="DDG41" s="45"/>
      <c r="DDH41" s="46"/>
      <c r="DDI41" s="46"/>
      <c r="DDJ41" s="46"/>
      <c r="DDK41" s="46"/>
      <c r="DDL41" s="46"/>
      <c r="DDM41" s="46"/>
      <c r="DDN41" s="46"/>
      <c r="DDO41" s="46"/>
      <c r="DDP41" s="46"/>
      <c r="DDQ41" s="46"/>
      <c r="DDR41" s="47"/>
      <c r="DDS41" s="48"/>
      <c r="DDT41" s="48"/>
      <c r="DDU41" s="44"/>
      <c r="DDV41" s="44"/>
      <c r="DDW41" s="44"/>
      <c r="DDX41" s="44"/>
      <c r="DDY41" s="49"/>
      <c r="DDZ41" s="50"/>
      <c r="DEA41" s="37"/>
      <c r="DEB41" s="40"/>
      <c r="DEC41" s="41"/>
      <c r="DED41" s="42"/>
      <c r="DEE41" s="43"/>
      <c r="DEF41" s="44"/>
      <c r="DEG41" s="45"/>
      <c r="DEH41" s="45"/>
      <c r="DEI41" s="45"/>
      <c r="DEJ41" s="45"/>
      <c r="DEK41" s="45"/>
      <c r="DEL41" s="46"/>
      <c r="DEM41" s="46"/>
      <c r="DEN41" s="46"/>
      <c r="DEO41" s="46"/>
      <c r="DEP41" s="46"/>
      <c r="DEQ41" s="46"/>
      <c r="DER41" s="46"/>
      <c r="DES41" s="46"/>
      <c r="DET41" s="46"/>
      <c r="DEU41" s="46"/>
      <c r="DEV41" s="47"/>
      <c r="DEW41" s="48"/>
      <c r="DEX41" s="48"/>
      <c r="DEY41" s="44"/>
      <c r="DEZ41" s="44"/>
      <c r="DFA41" s="44"/>
      <c r="DFB41" s="44"/>
      <c r="DFC41" s="49"/>
      <c r="DFD41" s="50"/>
      <c r="DFE41" s="37"/>
      <c r="DFF41" s="40"/>
      <c r="DFG41" s="41"/>
      <c r="DFH41" s="42"/>
      <c r="DFI41" s="43"/>
      <c r="DFJ41" s="44"/>
      <c r="DFK41" s="45"/>
      <c r="DFL41" s="45"/>
      <c r="DFM41" s="45"/>
      <c r="DFN41" s="45"/>
      <c r="DFO41" s="45"/>
      <c r="DFP41" s="46"/>
      <c r="DFQ41" s="46"/>
      <c r="DFR41" s="46"/>
      <c r="DFS41" s="46"/>
      <c r="DFT41" s="46"/>
      <c r="DFU41" s="46"/>
      <c r="DFV41" s="46"/>
      <c r="DFW41" s="46"/>
      <c r="DFX41" s="46"/>
      <c r="DFY41" s="46"/>
      <c r="DFZ41" s="47"/>
      <c r="DGA41" s="48"/>
      <c r="DGB41" s="48"/>
      <c r="DGC41" s="44"/>
      <c r="DGD41" s="44"/>
      <c r="DGE41" s="44"/>
      <c r="DGF41" s="44"/>
      <c r="DGG41" s="49"/>
      <c r="DGH41" s="50"/>
      <c r="DGI41" s="37"/>
      <c r="DGJ41" s="40"/>
      <c r="DGK41" s="41"/>
      <c r="DGL41" s="42"/>
      <c r="DGM41" s="43"/>
      <c r="DGN41" s="44"/>
      <c r="DGO41" s="45"/>
      <c r="DGP41" s="45"/>
      <c r="DGQ41" s="45"/>
      <c r="DGR41" s="45"/>
      <c r="DGS41" s="45"/>
      <c r="DGT41" s="46"/>
      <c r="DGU41" s="46"/>
      <c r="DGV41" s="46"/>
      <c r="DGW41" s="46"/>
      <c r="DGX41" s="46"/>
      <c r="DGY41" s="46"/>
      <c r="DGZ41" s="46"/>
      <c r="DHA41" s="46"/>
      <c r="DHB41" s="46"/>
      <c r="DHC41" s="46"/>
      <c r="DHD41" s="47"/>
      <c r="DHE41" s="48"/>
      <c r="DHF41" s="48"/>
      <c r="DHG41" s="44"/>
      <c r="DHH41" s="44"/>
      <c r="DHI41" s="44"/>
      <c r="DHJ41" s="44"/>
      <c r="DHK41" s="49"/>
      <c r="DHL41" s="50"/>
      <c r="DHM41" s="37"/>
      <c r="DHN41" s="40"/>
      <c r="DHO41" s="41"/>
      <c r="DHP41" s="42"/>
      <c r="DHQ41" s="43"/>
      <c r="DHR41" s="44"/>
      <c r="DHS41" s="45"/>
      <c r="DHT41" s="45"/>
      <c r="DHU41" s="45"/>
      <c r="DHV41" s="45"/>
      <c r="DHW41" s="45"/>
      <c r="DHX41" s="46"/>
      <c r="DHY41" s="46"/>
      <c r="DHZ41" s="46"/>
      <c r="DIA41" s="46"/>
      <c r="DIB41" s="46"/>
      <c r="DIC41" s="46"/>
      <c r="DID41" s="46"/>
      <c r="DIE41" s="46"/>
      <c r="DIF41" s="46"/>
      <c r="DIG41" s="46"/>
      <c r="DIH41" s="47"/>
      <c r="DII41" s="48"/>
      <c r="DIJ41" s="48"/>
      <c r="DIK41" s="44"/>
      <c r="DIL41" s="44"/>
      <c r="DIM41" s="44"/>
      <c r="DIN41" s="44"/>
      <c r="DIO41" s="49"/>
      <c r="DIP41" s="50"/>
      <c r="DIQ41" s="37"/>
      <c r="DIR41" s="40"/>
      <c r="DIS41" s="41"/>
      <c r="DIT41" s="42"/>
      <c r="DIU41" s="43"/>
      <c r="DIV41" s="44"/>
      <c r="DIW41" s="45"/>
      <c r="DIX41" s="45"/>
      <c r="DIY41" s="45"/>
      <c r="DIZ41" s="45"/>
      <c r="DJA41" s="45"/>
      <c r="DJB41" s="46"/>
      <c r="DJC41" s="46"/>
      <c r="DJD41" s="46"/>
      <c r="DJE41" s="46"/>
      <c r="DJF41" s="46"/>
      <c r="DJG41" s="46"/>
      <c r="DJH41" s="46"/>
      <c r="DJI41" s="46"/>
      <c r="DJJ41" s="46"/>
      <c r="DJK41" s="46"/>
      <c r="DJL41" s="47"/>
      <c r="DJM41" s="48"/>
      <c r="DJN41" s="48"/>
      <c r="DJO41" s="44"/>
      <c r="DJP41" s="44"/>
      <c r="DJQ41" s="44"/>
      <c r="DJR41" s="44"/>
      <c r="DJS41" s="49"/>
      <c r="DJT41" s="50"/>
      <c r="DJU41" s="37"/>
      <c r="DJV41" s="40"/>
      <c r="DJW41" s="41"/>
      <c r="DJX41" s="42"/>
      <c r="DJY41" s="43"/>
      <c r="DJZ41" s="44"/>
      <c r="DKA41" s="45"/>
      <c r="DKB41" s="45"/>
      <c r="DKC41" s="45"/>
      <c r="DKD41" s="45"/>
      <c r="DKE41" s="45"/>
      <c r="DKF41" s="46"/>
      <c r="DKG41" s="46"/>
      <c r="DKH41" s="46"/>
      <c r="DKI41" s="46"/>
      <c r="DKJ41" s="46"/>
      <c r="DKK41" s="46"/>
      <c r="DKL41" s="46"/>
      <c r="DKM41" s="46"/>
      <c r="DKN41" s="46"/>
      <c r="DKO41" s="46"/>
      <c r="DKP41" s="47"/>
      <c r="DKQ41" s="48"/>
      <c r="DKR41" s="48"/>
      <c r="DKS41" s="44"/>
      <c r="DKT41" s="44"/>
      <c r="DKU41" s="44"/>
      <c r="DKV41" s="44"/>
      <c r="DKW41" s="49"/>
      <c r="DKX41" s="50"/>
      <c r="DKY41" s="37"/>
      <c r="DKZ41" s="40"/>
      <c r="DLA41" s="41"/>
      <c r="DLB41" s="42"/>
      <c r="DLC41" s="43"/>
      <c r="DLD41" s="44"/>
      <c r="DLE41" s="45"/>
      <c r="DLF41" s="45"/>
      <c r="DLG41" s="45"/>
      <c r="DLH41" s="45"/>
      <c r="DLI41" s="45"/>
      <c r="DLJ41" s="46"/>
      <c r="DLK41" s="46"/>
      <c r="DLL41" s="46"/>
      <c r="DLM41" s="46"/>
      <c r="DLN41" s="46"/>
      <c r="DLO41" s="46"/>
      <c r="DLP41" s="46"/>
      <c r="DLQ41" s="46"/>
      <c r="DLR41" s="46"/>
      <c r="DLS41" s="46"/>
      <c r="DLT41" s="47"/>
      <c r="DLU41" s="48"/>
      <c r="DLV41" s="48"/>
      <c r="DLW41" s="44"/>
      <c r="DLX41" s="44"/>
      <c r="DLY41" s="44"/>
      <c r="DLZ41" s="44"/>
      <c r="DMA41" s="49"/>
      <c r="DMB41" s="50"/>
      <c r="DMC41" s="37"/>
      <c r="DMD41" s="40"/>
      <c r="DME41" s="41"/>
      <c r="DMF41" s="42"/>
      <c r="DMG41" s="43"/>
      <c r="DMH41" s="44"/>
      <c r="DMI41" s="45"/>
      <c r="DMJ41" s="45"/>
      <c r="DMK41" s="45"/>
      <c r="DML41" s="45"/>
      <c r="DMM41" s="45"/>
      <c r="DMN41" s="46"/>
      <c r="DMO41" s="46"/>
      <c r="DMP41" s="46"/>
      <c r="DMQ41" s="46"/>
      <c r="DMR41" s="46"/>
      <c r="DMS41" s="46"/>
      <c r="DMT41" s="46"/>
      <c r="DMU41" s="46"/>
      <c r="DMV41" s="46"/>
      <c r="DMW41" s="46"/>
      <c r="DMX41" s="47"/>
      <c r="DMY41" s="48"/>
      <c r="DMZ41" s="48"/>
      <c r="DNA41" s="44"/>
      <c r="DNB41" s="44"/>
      <c r="DNC41" s="44"/>
      <c r="DND41" s="44"/>
      <c r="DNE41" s="49"/>
      <c r="DNF41" s="50"/>
      <c r="DNG41" s="37"/>
      <c r="DNH41" s="40"/>
      <c r="DNI41" s="41"/>
      <c r="DNJ41" s="42"/>
      <c r="DNK41" s="43"/>
      <c r="DNL41" s="44"/>
      <c r="DNM41" s="45"/>
      <c r="DNN41" s="45"/>
      <c r="DNO41" s="45"/>
      <c r="DNP41" s="45"/>
      <c r="DNQ41" s="45"/>
      <c r="DNR41" s="46"/>
      <c r="DNS41" s="46"/>
      <c r="DNT41" s="46"/>
      <c r="DNU41" s="46"/>
      <c r="DNV41" s="46"/>
      <c r="DNW41" s="46"/>
      <c r="DNX41" s="46"/>
      <c r="DNY41" s="46"/>
      <c r="DNZ41" s="46"/>
      <c r="DOA41" s="46"/>
      <c r="DOB41" s="47"/>
      <c r="DOC41" s="48"/>
      <c r="DOD41" s="48"/>
      <c r="DOE41" s="44"/>
      <c r="DOF41" s="44"/>
      <c r="DOG41" s="44"/>
      <c r="DOH41" s="44"/>
      <c r="DOI41" s="49"/>
      <c r="DOJ41" s="50"/>
      <c r="DOK41" s="37"/>
      <c r="DOL41" s="40"/>
      <c r="DOM41" s="41"/>
      <c r="DON41" s="42"/>
      <c r="DOO41" s="43"/>
      <c r="DOP41" s="44"/>
      <c r="DOQ41" s="45"/>
      <c r="DOR41" s="45"/>
      <c r="DOS41" s="45"/>
      <c r="DOT41" s="45"/>
      <c r="DOU41" s="45"/>
      <c r="DOV41" s="46"/>
      <c r="DOW41" s="46"/>
      <c r="DOX41" s="46"/>
      <c r="DOY41" s="46"/>
      <c r="DOZ41" s="46"/>
      <c r="DPA41" s="46"/>
      <c r="DPB41" s="46"/>
      <c r="DPC41" s="46"/>
      <c r="DPD41" s="46"/>
      <c r="DPE41" s="46"/>
      <c r="DPF41" s="47"/>
      <c r="DPG41" s="48"/>
      <c r="DPH41" s="48"/>
      <c r="DPI41" s="44"/>
      <c r="DPJ41" s="44"/>
      <c r="DPK41" s="44"/>
      <c r="DPL41" s="44"/>
      <c r="DPM41" s="49"/>
      <c r="DPN41" s="50"/>
      <c r="DPO41" s="37"/>
      <c r="DPP41" s="40"/>
      <c r="DPQ41" s="41"/>
      <c r="DPR41" s="42"/>
      <c r="DPS41" s="43"/>
      <c r="DPT41" s="44"/>
      <c r="DPU41" s="45"/>
      <c r="DPV41" s="45"/>
      <c r="DPW41" s="45"/>
      <c r="DPX41" s="45"/>
      <c r="DPY41" s="45"/>
      <c r="DPZ41" s="46"/>
      <c r="DQA41" s="46"/>
      <c r="DQB41" s="46"/>
      <c r="DQC41" s="46"/>
      <c r="DQD41" s="46"/>
      <c r="DQE41" s="46"/>
      <c r="DQF41" s="46"/>
      <c r="DQG41" s="46"/>
      <c r="DQH41" s="46"/>
      <c r="DQI41" s="46"/>
      <c r="DQJ41" s="47"/>
      <c r="DQK41" s="48"/>
      <c r="DQL41" s="48"/>
      <c r="DQM41" s="44"/>
      <c r="DQN41" s="44"/>
      <c r="DQO41" s="44"/>
      <c r="DQP41" s="44"/>
      <c r="DQQ41" s="49"/>
      <c r="DQR41" s="50"/>
      <c r="DQS41" s="37"/>
      <c r="DQT41" s="40"/>
      <c r="DQU41" s="41"/>
      <c r="DQV41" s="42"/>
      <c r="DQW41" s="43"/>
      <c r="DQX41" s="44"/>
      <c r="DQY41" s="45"/>
      <c r="DQZ41" s="45"/>
      <c r="DRA41" s="45"/>
      <c r="DRB41" s="45"/>
      <c r="DRC41" s="45"/>
      <c r="DRD41" s="46"/>
      <c r="DRE41" s="46"/>
      <c r="DRF41" s="46"/>
      <c r="DRG41" s="46"/>
      <c r="DRH41" s="46"/>
      <c r="DRI41" s="46"/>
      <c r="DRJ41" s="46"/>
      <c r="DRK41" s="46"/>
      <c r="DRL41" s="46"/>
      <c r="DRM41" s="46"/>
      <c r="DRN41" s="47"/>
      <c r="DRO41" s="48"/>
      <c r="DRP41" s="48"/>
      <c r="DRQ41" s="44"/>
      <c r="DRR41" s="44"/>
      <c r="DRS41" s="44"/>
      <c r="DRT41" s="44"/>
      <c r="DRU41" s="49"/>
      <c r="DRV41" s="50"/>
      <c r="DRW41" s="37"/>
      <c r="DRX41" s="40"/>
      <c r="DRY41" s="41"/>
      <c r="DRZ41" s="42"/>
      <c r="DSA41" s="43"/>
      <c r="DSB41" s="44"/>
      <c r="DSC41" s="45"/>
      <c r="DSD41" s="45"/>
      <c r="DSE41" s="45"/>
      <c r="DSF41" s="45"/>
      <c r="DSG41" s="45"/>
      <c r="DSH41" s="46"/>
      <c r="DSI41" s="46"/>
      <c r="DSJ41" s="46"/>
      <c r="DSK41" s="46"/>
      <c r="DSL41" s="46"/>
      <c r="DSM41" s="46"/>
      <c r="DSN41" s="46"/>
      <c r="DSO41" s="46"/>
      <c r="DSP41" s="46"/>
      <c r="DSQ41" s="46"/>
      <c r="DSR41" s="47"/>
      <c r="DSS41" s="48"/>
      <c r="DST41" s="48"/>
      <c r="DSU41" s="44"/>
      <c r="DSV41" s="44"/>
      <c r="DSW41" s="44"/>
      <c r="DSX41" s="44"/>
      <c r="DSY41" s="49"/>
      <c r="DSZ41" s="50"/>
      <c r="DTA41" s="37"/>
      <c r="DTB41" s="40"/>
      <c r="DTC41" s="41"/>
      <c r="DTD41" s="42"/>
      <c r="DTE41" s="43"/>
      <c r="DTF41" s="44"/>
      <c r="DTG41" s="45"/>
      <c r="DTH41" s="45"/>
      <c r="DTI41" s="45"/>
      <c r="DTJ41" s="45"/>
      <c r="DTK41" s="45"/>
      <c r="DTL41" s="46"/>
      <c r="DTM41" s="46"/>
      <c r="DTN41" s="46"/>
      <c r="DTO41" s="46"/>
      <c r="DTP41" s="46"/>
      <c r="DTQ41" s="46"/>
      <c r="DTR41" s="46"/>
      <c r="DTS41" s="46"/>
      <c r="DTT41" s="46"/>
      <c r="DTU41" s="46"/>
      <c r="DTV41" s="47"/>
      <c r="DTW41" s="48"/>
      <c r="DTX41" s="48"/>
      <c r="DTY41" s="44"/>
      <c r="DTZ41" s="44"/>
      <c r="DUA41" s="44"/>
      <c r="DUB41" s="44"/>
      <c r="DUC41" s="49"/>
      <c r="DUD41" s="50"/>
      <c r="DUE41" s="37"/>
      <c r="DUF41" s="40"/>
      <c r="DUG41" s="41"/>
      <c r="DUH41" s="42"/>
      <c r="DUI41" s="43"/>
      <c r="DUJ41" s="44"/>
      <c r="DUK41" s="45"/>
      <c r="DUL41" s="45"/>
      <c r="DUM41" s="45"/>
      <c r="DUN41" s="45"/>
      <c r="DUO41" s="45"/>
      <c r="DUP41" s="46"/>
      <c r="DUQ41" s="46"/>
      <c r="DUR41" s="46"/>
      <c r="DUS41" s="46"/>
      <c r="DUT41" s="46"/>
      <c r="DUU41" s="46"/>
      <c r="DUV41" s="46"/>
      <c r="DUW41" s="46"/>
      <c r="DUX41" s="46"/>
      <c r="DUY41" s="46"/>
      <c r="DUZ41" s="47"/>
      <c r="DVA41" s="48"/>
      <c r="DVB41" s="48"/>
      <c r="DVC41" s="44"/>
      <c r="DVD41" s="44"/>
      <c r="DVE41" s="44"/>
      <c r="DVF41" s="44"/>
      <c r="DVG41" s="49"/>
      <c r="DVH41" s="50"/>
      <c r="DVI41" s="37"/>
      <c r="DVJ41" s="40"/>
      <c r="DVK41" s="41"/>
      <c r="DVL41" s="42"/>
      <c r="DVM41" s="43"/>
      <c r="DVN41" s="44"/>
      <c r="DVO41" s="45"/>
      <c r="DVP41" s="45"/>
      <c r="DVQ41" s="45"/>
      <c r="DVR41" s="45"/>
      <c r="DVS41" s="45"/>
      <c r="DVT41" s="46"/>
      <c r="DVU41" s="46"/>
      <c r="DVV41" s="46"/>
      <c r="DVW41" s="46"/>
      <c r="DVX41" s="46"/>
      <c r="DVY41" s="46"/>
      <c r="DVZ41" s="46"/>
      <c r="DWA41" s="46"/>
      <c r="DWB41" s="46"/>
      <c r="DWC41" s="46"/>
      <c r="DWD41" s="47"/>
      <c r="DWE41" s="48"/>
      <c r="DWF41" s="48"/>
      <c r="DWG41" s="44"/>
      <c r="DWH41" s="44"/>
      <c r="DWI41" s="44"/>
      <c r="DWJ41" s="44"/>
      <c r="DWK41" s="49"/>
      <c r="DWL41" s="50"/>
      <c r="DWM41" s="37"/>
      <c r="DWN41" s="40"/>
      <c r="DWO41" s="41"/>
      <c r="DWP41" s="42"/>
      <c r="DWQ41" s="43"/>
      <c r="DWR41" s="44"/>
      <c r="DWS41" s="45"/>
      <c r="DWT41" s="45"/>
      <c r="DWU41" s="45"/>
      <c r="DWV41" s="45"/>
      <c r="DWW41" s="45"/>
      <c r="DWX41" s="46"/>
      <c r="DWY41" s="46"/>
      <c r="DWZ41" s="46"/>
      <c r="DXA41" s="46"/>
      <c r="DXB41" s="46"/>
      <c r="DXC41" s="46"/>
      <c r="DXD41" s="46"/>
      <c r="DXE41" s="46"/>
      <c r="DXF41" s="46"/>
      <c r="DXG41" s="46"/>
      <c r="DXH41" s="47"/>
      <c r="DXI41" s="48"/>
      <c r="DXJ41" s="48"/>
      <c r="DXK41" s="44"/>
      <c r="DXL41" s="44"/>
      <c r="DXM41" s="44"/>
      <c r="DXN41" s="44"/>
      <c r="DXO41" s="49"/>
      <c r="DXP41" s="50"/>
      <c r="DXQ41" s="37"/>
      <c r="DXR41" s="40"/>
      <c r="DXS41" s="41"/>
      <c r="DXT41" s="42"/>
      <c r="DXU41" s="43"/>
      <c r="DXV41" s="44"/>
      <c r="DXW41" s="45"/>
      <c r="DXX41" s="45"/>
      <c r="DXY41" s="45"/>
      <c r="DXZ41" s="45"/>
      <c r="DYA41" s="45"/>
      <c r="DYB41" s="46"/>
      <c r="DYC41" s="46"/>
      <c r="DYD41" s="46"/>
      <c r="DYE41" s="46"/>
      <c r="DYF41" s="46"/>
      <c r="DYG41" s="46"/>
      <c r="DYH41" s="46"/>
      <c r="DYI41" s="46"/>
      <c r="DYJ41" s="46"/>
      <c r="DYK41" s="46"/>
      <c r="DYL41" s="47"/>
      <c r="DYM41" s="48"/>
      <c r="DYN41" s="48"/>
      <c r="DYO41" s="44"/>
      <c r="DYP41" s="44"/>
      <c r="DYQ41" s="44"/>
      <c r="DYR41" s="44"/>
      <c r="DYS41" s="49"/>
      <c r="DYT41" s="50"/>
      <c r="DYU41" s="37"/>
      <c r="DYV41" s="40"/>
      <c r="DYW41" s="41"/>
      <c r="DYX41" s="42"/>
      <c r="DYY41" s="43"/>
      <c r="DYZ41" s="44"/>
      <c r="DZA41" s="45"/>
      <c r="DZB41" s="45"/>
      <c r="DZC41" s="45"/>
      <c r="DZD41" s="45"/>
      <c r="DZE41" s="45"/>
      <c r="DZF41" s="46"/>
      <c r="DZG41" s="46"/>
      <c r="DZH41" s="46"/>
      <c r="DZI41" s="46"/>
      <c r="DZJ41" s="46"/>
      <c r="DZK41" s="46"/>
      <c r="DZL41" s="46"/>
      <c r="DZM41" s="46"/>
      <c r="DZN41" s="46"/>
      <c r="DZO41" s="46"/>
      <c r="DZP41" s="47"/>
      <c r="DZQ41" s="48"/>
      <c r="DZR41" s="48"/>
      <c r="DZS41" s="44"/>
      <c r="DZT41" s="44"/>
      <c r="DZU41" s="44"/>
      <c r="DZV41" s="44"/>
      <c r="DZW41" s="49"/>
      <c r="DZX41" s="50"/>
      <c r="DZY41" s="37"/>
      <c r="DZZ41" s="40"/>
      <c r="EAA41" s="41"/>
      <c r="EAB41" s="42"/>
      <c r="EAC41" s="43"/>
      <c r="EAD41" s="44"/>
      <c r="EAE41" s="45"/>
      <c r="EAF41" s="45"/>
      <c r="EAG41" s="45"/>
      <c r="EAH41" s="45"/>
      <c r="EAI41" s="45"/>
      <c r="EAJ41" s="46"/>
      <c r="EAK41" s="46"/>
      <c r="EAL41" s="46"/>
      <c r="EAM41" s="46"/>
      <c r="EAN41" s="46"/>
      <c r="EAO41" s="46"/>
      <c r="EAP41" s="46"/>
      <c r="EAQ41" s="46"/>
      <c r="EAR41" s="46"/>
      <c r="EAS41" s="46"/>
      <c r="EAT41" s="47"/>
      <c r="EAU41" s="48"/>
      <c r="EAV41" s="48"/>
      <c r="EAW41" s="44"/>
      <c r="EAX41" s="44"/>
      <c r="EAY41" s="44"/>
      <c r="EAZ41" s="44"/>
      <c r="EBA41" s="49"/>
      <c r="EBB41" s="50"/>
      <c r="EBC41" s="37"/>
      <c r="EBD41" s="40"/>
      <c r="EBE41" s="41"/>
      <c r="EBF41" s="42"/>
      <c r="EBG41" s="43"/>
      <c r="EBH41" s="44"/>
      <c r="EBI41" s="45"/>
      <c r="EBJ41" s="45"/>
      <c r="EBK41" s="45"/>
      <c r="EBL41" s="45"/>
      <c r="EBM41" s="45"/>
      <c r="EBN41" s="46"/>
      <c r="EBO41" s="46"/>
      <c r="EBP41" s="46"/>
      <c r="EBQ41" s="46"/>
      <c r="EBR41" s="46"/>
      <c r="EBS41" s="46"/>
      <c r="EBT41" s="46"/>
      <c r="EBU41" s="46"/>
      <c r="EBV41" s="46"/>
      <c r="EBW41" s="46"/>
      <c r="EBX41" s="47"/>
      <c r="EBY41" s="48"/>
      <c r="EBZ41" s="48"/>
      <c r="ECA41" s="44"/>
      <c r="ECB41" s="44"/>
      <c r="ECC41" s="44"/>
      <c r="ECD41" s="44"/>
      <c r="ECE41" s="49"/>
      <c r="ECF41" s="50"/>
      <c r="ECG41" s="37"/>
      <c r="ECH41" s="40"/>
      <c r="ECI41" s="41"/>
      <c r="ECJ41" s="42"/>
      <c r="ECK41" s="43"/>
      <c r="ECL41" s="44"/>
      <c r="ECM41" s="45"/>
      <c r="ECN41" s="45"/>
      <c r="ECO41" s="45"/>
      <c r="ECP41" s="45"/>
      <c r="ECQ41" s="45"/>
      <c r="ECR41" s="46"/>
      <c r="ECS41" s="46"/>
      <c r="ECT41" s="46"/>
      <c r="ECU41" s="46"/>
      <c r="ECV41" s="46"/>
      <c r="ECW41" s="46"/>
      <c r="ECX41" s="46"/>
      <c r="ECY41" s="46"/>
      <c r="ECZ41" s="46"/>
      <c r="EDA41" s="46"/>
      <c r="EDB41" s="47"/>
      <c r="EDC41" s="48"/>
      <c r="EDD41" s="48"/>
      <c r="EDE41" s="44"/>
      <c r="EDF41" s="44"/>
      <c r="EDG41" s="44"/>
      <c r="EDH41" s="44"/>
      <c r="EDI41" s="49"/>
      <c r="EDJ41" s="50"/>
      <c r="EDK41" s="37"/>
      <c r="EDL41" s="40"/>
      <c r="EDM41" s="41"/>
      <c r="EDN41" s="42"/>
      <c r="EDO41" s="43"/>
      <c r="EDP41" s="44"/>
      <c r="EDQ41" s="45"/>
      <c r="EDR41" s="45"/>
      <c r="EDS41" s="45"/>
      <c r="EDT41" s="45"/>
      <c r="EDU41" s="45"/>
      <c r="EDV41" s="46"/>
      <c r="EDW41" s="46"/>
      <c r="EDX41" s="46"/>
      <c r="EDY41" s="46"/>
      <c r="EDZ41" s="46"/>
      <c r="EEA41" s="46"/>
      <c r="EEB41" s="46"/>
      <c r="EEC41" s="46"/>
      <c r="EED41" s="46"/>
      <c r="EEE41" s="46"/>
      <c r="EEF41" s="47"/>
      <c r="EEG41" s="48"/>
      <c r="EEH41" s="48"/>
      <c r="EEI41" s="44"/>
      <c r="EEJ41" s="44"/>
      <c r="EEK41" s="44"/>
      <c r="EEL41" s="44"/>
      <c r="EEM41" s="49"/>
      <c r="EEN41" s="50"/>
      <c r="EEO41" s="37"/>
      <c r="EEP41" s="40"/>
      <c r="EEQ41" s="41"/>
      <c r="EER41" s="42"/>
      <c r="EES41" s="43"/>
      <c r="EET41" s="44"/>
      <c r="EEU41" s="45"/>
      <c r="EEV41" s="45"/>
      <c r="EEW41" s="45"/>
      <c r="EEX41" s="45"/>
      <c r="EEY41" s="45"/>
      <c r="EEZ41" s="46"/>
      <c r="EFA41" s="46"/>
      <c r="EFB41" s="46"/>
      <c r="EFC41" s="46"/>
      <c r="EFD41" s="46"/>
      <c r="EFE41" s="46"/>
      <c r="EFF41" s="46"/>
      <c r="EFG41" s="46"/>
      <c r="EFH41" s="46"/>
      <c r="EFI41" s="46"/>
      <c r="EFJ41" s="47"/>
      <c r="EFK41" s="48"/>
      <c r="EFL41" s="48"/>
      <c r="EFM41" s="44"/>
      <c r="EFN41" s="44"/>
      <c r="EFO41" s="44"/>
      <c r="EFP41" s="44"/>
      <c r="EFQ41" s="49"/>
      <c r="EFR41" s="50"/>
      <c r="EFS41" s="37"/>
      <c r="EFT41" s="40"/>
      <c r="EFU41" s="41"/>
      <c r="EFV41" s="42"/>
      <c r="EFW41" s="43"/>
      <c r="EFX41" s="44"/>
      <c r="EFY41" s="45"/>
      <c r="EFZ41" s="45"/>
      <c r="EGA41" s="45"/>
      <c r="EGB41" s="45"/>
      <c r="EGC41" s="45"/>
      <c r="EGD41" s="46"/>
      <c r="EGE41" s="46"/>
      <c r="EGF41" s="46"/>
      <c r="EGG41" s="46"/>
      <c r="EGH41" s="46"/>
      <c r="EGI41" s="46"/>
      <c r="EGJ41" s="46"/>
      <c r="EGK41" s="46"/>
      <c r="EGL41" s="46"/>
      <c r="EGM41" s="46"/>
      <c r="EGN41" s="47"/>
      <c r="EGO41" s="48"/>
      <c r="EGP41" s="48"/>
      <c r="EGQ41" s="44"/>
      <c r="EGR41" s="44"/>
      <c r="EGS41" s="44"/>
      <c r="EGT41" s="44"/>
      <c r="EGU41" s="49"/>
      <c r="EGV41" s="50"/>
      <c r="EGW41" s="37"/>
      <c r="EGX41" s="40"/>
      <c r="EGY41" s="41"/>
      <c r="EGZ41" s="42"/>
      <c r="EHA41" s="43"/>
      <c r="EHB41" s="44"/>
      <c r="EHC41" s="45"/>
      <c r="EHD41" s="45"/>
      <c r="EHE41" s="45"/>
      <c r="EHF41" s="45"/>
      <c r="EHG41" s="45"/>
      <c r="EHH41" s="46"/>
      <c r="EHI41" s="46"/>
      <c r="EHJ41" s="46"/>
      <c r="EHK41" s="46"/>
      <c r="EHL41" s="46"/>
      <c r="EHM41" s="46"/>
      <c r="EHN41" s="46"/>
      <c r="EHO41" s="46"/>
      <c r="EHP41" s="46"/>
      <c r="EHQ41" s="46"/>
      <c r="EHR41" s="47"/>
      <c r="EHS41" s="48"/>
      <c r="EHT41" s="48"/>
      <c r="EHU41" s="44"/>
      <c r="EHV41" s="44"/>
      <c r="EHW41" s="44"/>
      <c r="EHX41" s="44"/>
      <c r="EHY41" s="49"/>
      <c r="EHZ41" s="50"/>
      <c r="EIA41" s="37"/>
      <c r="EIB41" s="40"/>
      <c r="EIC41" s="41"/>
      <c r="EID41" s="42"/>
      <c r="EIE41" s="43"/>
      <c r="EIF41" s="44"/>
      <c r="EIG41" s="45"/>
      <c r="EIH41" s="45"/>
      <c r="EII41" s="45"/>
      <c r="EIJ41" s="45"/>
      <c r="EIK41" s="45"/>
      <c r="EIL41" s="46"/>
      <c r="EIM41" s="46"/>
      <c r="EIN41" s="46"/>
      <c r="EIO41" s="46"/>
      <c r="EIP41" s="46"/>
      <c r="EIQ41" s="46"/>
      <c r="EIR41" s="46"/>
      <c r="EIS41" s="46"/>
      <c r="EIT41" s="46"/>
      <c r="EIU41" s="46"/>
      <c r="EIV41" s="47"/>
      <c r="EIW41" s="48"/>
      <c r="EIX41" s="48"/>
      <c r="EIY41" s="44"/>
      <c r="EIZ41" s="44"/>
      <c r="EJA41" s="44"/>
      <c r="EJB41" s="44"/>
      <c r="EJC41" s="49"/>
      <c r="EJD41" s="50"/>
      <c r="EJE41" s="37"/>
      <c r="EJF41" s="40"/>
      <c r="EJG41" s="41"/>
      <c r="EJH41" s="42"/>
      <c r="EJI41" s="43"/>
      <c r="EJJ41" s="44"/>
      <c r="EJK41" s="45"/>
      <c r="EJL41" s="45"/>
      <c r="EJM41" s="45"/>
      <c r="EJN41" s="45"/>
      <c r="EJO41" s="45"/>
      <c r="EJP41" s="46"/>
      <c r="EJQ41" s="46"/>
      <c r="EJR41" s="46"/>
      <c r="EJS41" s="46"/>
      <c r="EJT41" s="46"/>
      <c r="EJU41" s="46"/>
      <c r="EJV41" s="46"/>
      <c r="EJW41" s="46"/>
      <c r="EJX41" s="46"/>
      <c r="EJY41" s="46"/>
      <c r="EJZ41" s="47"/>
      <c r="EKA41" s="48"/>
      <c r="EKB41" s="48"/>
      <c r="EKC41" s="44"/>
      <c r="EKD41" s="44"/>
      <c r="EKE41" s="44"/>
      <c r="EKF41" s="44"/>
      <c r="EKG41" s="49"/>
      <c r="EKH41" s="50"/>
      <c r="EKI41" s="37"/>
      <c r="EKJ41" s="40"/>
      <c r="EKK41" s="41"/>
      <c r="EKL41" s="42"/>
      <c r="EKM41" s="43"/>
      <c r="EKN41" s="44"/>
      <c r="EKO41" s="45"/>
      <c r="EKP41" s="45"/>
      <c r="EKQ41" s="45"/>
      <c r="EKR41" s="45"/>
      <c r="EKS41" s="45"/>
      <c r="EKT41" s="46"/>
      <c r="EKU41" s="46"/>
      <c r="EKV41" s="46"/>
      <c r="EKW41" s="46"/>
      <c r="EKX41" s="46"/>
      <c r="EKY41" s="46"/>
      <c r="EKZ41" s="46"/>
      <c r="ELA41" s="46"/>
      <c r="ELB41" s="46"/>
      <c r="ELC41" s="46"/>
      <c r="ELD41" s="47"/>
      <c r="ELE41" s="48"/>
      <c r="ELF41" s="48"/>
      <c r="ELG41" s="44"/>
      <c r="ELH41" s="44"/>
      <c r="ELI41" s="44"/>
      <c r="ELJ41" s="44"/>
      <c r="ELK41" s="49"/>
      <c r="ELL41" s="50"/>
      <c r="ELM41" s="37"/>
      <c r="ELN41" s="40"/>
      <c r="ELO41" s="41"/>
      <c r="ELP41" s="42"/>
      <c r="ELQ41" s="43"/>
      <c r="ELR41" s="44"/>
      <c r="ELS41" s="45"/>
      <c r="ELT41" s="45"/>
      <c r="ELU41" s="45"/>
      <c r="ELV41" s="45"/>
      <c r="ELW41" s="45"/>
      <c r="ELX41" s="46"/>
      <c r="ELY41" s="46"/>
      <c r="ELZ41" s="46"/>
      <c r="EMA41" s="46"/>
      <c r="EMB41" s="46"/>
      <c r="EMC41" s="46"/>
      <c r="EMD41" s="46"/>
      <c r="EME41" s="46"/>
      <c r="EMF41" s="46"/>
      <c r="EMG41" s="46"/>
      <c r="EMH41" s="47"/>
      <c r="EMI41" s="48"/>
      <c r="EMJ41" s="48"/>
      <c r="EMK41" s="44"/>
      <c r="EML41" s="44"/>
      <c r="EMM41" s="44"/>
      <c r="EMN41" s="44"/>
      <c r="EMO41" s="49"/>
      <c r="EMP41" s="50"/>
      <c r="EMQ41" s="37"/>
      <c r="EMR41" s="40"/>
      <c r="EMS41" s="41"/>
      <c r="EMT41" s="42"/>
      <c r="EMU41" s="43"/>
      <c r="EMV41" s="44"/>
      <c r="EMW41" s="45"/>
      <c r="EMX41" s="45"/>
      <c r="EMY41" s="45"/>
      <c r="EMZ41" s="45"/>
      <c r="ENA41" s="45"/>
      <c r="ENB41" s="46"/>
      <c r="ENC41" s="46"/>
      <c r="END41" s="46"/>
      <c r="ENE41" s="46"/>
      <c r="ENF41" s="46"/>
      <c r="ENG41" s="46"/>
      <c r="ENH41" s="46"/>
      <c r="ENI41" s="46"/>
      <c r="ENJ41" s="46"/>
      <c r="ENK41" s="46"/>
      <c r="ENL41" s="47"/>
      <c r="ENM41" s="48"/>
      <c r="ENN41" s="48"/>
      <c r="ENO41" s="44"/>
      <c r="ENP41" s="44"/>
      <c r="ENQ41" s="44"/>
      <c r="ENR41" s="44"/>
      <c r="ENS41" s="49"/>
      <c r="ENT41" s="50"/>
      <c r="ENU41" s="37"/>
      <c r="ENV41" s="40"/>
      <c r="ENW41" s="41"/>
      <c r="ENX41" s="42"/>
      <c r="ENY41" s="43"/>
      <c r="ENZ41" s="44"/>
      <c r="EOA41" s="45"/>
      <c r="EOB41" s="45"/>
      <c r="EOC41" s="45"/>
      <c r="EOD41" s="45"/>
      <c r="EOE41" s="45"/>
      <c r="EOF41" s="46"/>
      <c r="EOG41" s="46"/>
      <c r="EOH41" s="46"/>
      <c r="EOI41" s="46"/>
      <c r="EOJ41" s="46"/>
      <c r="EOK41" s="46"/>
      <c r="EOL41" s="46"/>
      <c r="EOM41" s="46"/>
      <c r="EON41" s="46"/>
      <c r="EOO41" s="46"/>
      <c r="EOP41" s="47"/>
      <c r="EOQ41" s="48"/>
      <c r="EOR41" s="48"/>
      <c r="EOS41" s="44"/>
      <c r="EOT41" s="44"/>
      <c r="EOU41" s="44"/>
      <c r="EOV41" s="44"/>
      <c r="EOW41" s="49"/>
      <c r="EOX41" s="50"/>
      <c r="EOY41" s="37"/>
      <c r="EOZ41" s="40"/>
      <c r="EPA41" s="41"/>
      <c r="EPB41" s="42"/>
      <c r="EPC41" s="43"/>
      <c r="EPD41" s="44"/>
      <c r="EPE41" s="45"/>
      <c r="EPF41" s="45"/>
      <c r="EPG41" s="45"/>
      <c r="EPH41" s="45"/>
      <c r="EPI41" s="45"/>
      <c r="EPJ41" s="46"/>
      <c r="EPK41" s="46"/>
      <c r="EPL41" s="46"/>
      <c r="EPM41" s="46"/>
      <c r="EPN41" s="46"/>
      <c r="EPO41" s="46"/>
      <c r="EPP41" s="46"/>
      <c r="EPQ41" s="46"/>
      <c r="EPR41" s="46"/>
      <c r="EPS41" s="46"/>
      <c r="EPT41" s="47"/>
      <c r="EPU41" s="48"/>
      <c r="EPV41" s="48"/>
      <c r="EPW41" s="44"/>
      <c r="EPX41" s="44"/>
      <c r="EPY41" s="44"/>
      <c r="EPZ41" s="44"/>
      <c r="EQA41" s="49"/>
      <c r="EQB41" s="50"/>
      <c r="EQC41" s="37"/>
      <c r="EQD41" s="40"/>
      <c r="EQE41" s="41"/>
      <c r="EQF41" s="42"/>
      <c r="EQG41" s="43"/>
      <c r="EQH41" s="44"/>
      <c r="EQI41" s="45"/>
      <c r="EQJ41" s="45"/>
      <c r="EQK41" s="45"/>
      <c r="EQL41" s="45"/>
      <c r="EQM41" s="45"/>
      <c r="EQN41" s="46"/>
      <c r="EQO41" s="46"/>
      <c r="EQP41" s="46"/>
      <c r="EQQ41" s="46"/>
      <c r="EQR41" s="46"/>
      <c r="EQS41" s="46"/>
      <c r="EQT41" s="46"/>
      <c r="EQU41" s="46"/>
      <c r="EQV41" s="46"/>
      <c r="EQW41" s="46"/>
      <c r="EQX41" s="47"/>
      <c r="EQY41" s="48"/>
      <c r="EQZ41" s="48"/>
      <c r="ERA41" s="44"/>
      <c r="ERB41" s="44"/>
      <c r="ERC41" s="44"/>
      <c r="ERD41" s="44"/>
      <c r="ERE41" s="49"/>
      <c r="ERF41" s="50"/>
      <c r="ERG41" s="37"/>
      <c r="ERH41" s="40"/>
      <c r="ERI41" s="41"/>
      <c r="ERJ41" s="42"/>
      <c r="ERK41" s="43"/>
      <c r="ERL41" s="44"/>
      <c r="ERM41" s="45"/>
      <c r="ERN41" s="45"/>
      <c r="ERO41" s="45"/>
      <c r="ERP41" s="45"/>
      <c r="ERQ41" s="45"/>
      <c r="ERR41" s="46"/>
      <c r="ERS41" s="46"/>
      <c r="ERT41" s="46"/>
      <c r="ERU41" s="46"/>
      <c r="ERV41" s="46"/>
      <c r="ERW41" s="46"/>
      <c r="ERX41" s="46"/>
      <c r="ERY41" s="46"/>
      <c r="ERZ41" s="46"/>
      <c r="ESA41" s="46"/>
      <c r="ESB41" s="47"/>
      <c r="ESC41" s="48"/>
      <c r="ESD41" s="48"/>
      <c r="ESE41" s="44"/>
      <c r="ESF41" s="44"/>
      <c r="ESG41" s="44"/>
      <c r="ESH41" s="44"/>
      <c r="ESI41" s="49"/>
      <c r="ESJ41" s="50"/>
      <c r="ESK41" s="37"/>
      <c r="ESL41" s="40"/>
      <c r="ESM41" s="41"/>
      <c r="ESN41" s="42"/>
      <c r="ESO41" s="43"/>
      <c r="ESP41" s="44"/>
      <c r="ESQ41" s="45"/>
      <c r="ESR41" s="45"/>
      <c r="ESS41" s="45"/>
      <c r="EST41" s="45"/>
      <c r="ESU41" s="45"/>
      <c r="ESV41" s="46"/>
      <c r="ESW41" s="46"/>
      <c r="ESX41" s="46"/>
      <c r="ESY41" s="46"/>
      <c r="ESZ41" s="46"/>
      <c r="ETA41" s="46"/>
      <c r="ETB41" s="46"/>
      <c r="ETC41" s="46"/>
      <c r="ETD41" s="46"/>
      <c r="ETE41" s="46"/>
      <c r="ETF41" s="47"/>
      <c r="ETG41" s="48"/>
      <c r="ETH41" s="48"/>
      <c r="ETI41" s="44"/>
      <c r="ETJ41" s="44"/>
      <c r="ETK41" s="44"/>
      <c r="ETL41" s="44"/>
      <c r="ETM41" s="49"/>
      <c r="ETN41" s="50"/>
      <c r="ETO41" s="37"/>
      <c r="ETP41" s="40"/>
      <c r="ETQ41" s="41"/>
      <c r="ETR41" s="42"/>
      <c r="ETS41" s="43"/>
      <c r="ETT41" s="44"/>
      <c r="ETU41" s="45"/>
      <c r="ETV41" s="45"/>
      <c r="ETW41" s="45"/>
      <c r="ETX41" s="45"/>
      <c r="ETY41" s="45"/>
      <c r="ETZ41" s="46"/>
      <c r="EUA41" s="46"/>
      <c r="EUB41" s="46"/>
      <c r="EUC41" s="46"/>
      <c r="EUD41" s="46"/>
      <c r="EUE41" s="46"/>
      <c r="EUF41" s="46"/>
      <c r="EUG41" s="46"/>
      <c r="EUH41" s="46"/>
      <c r="EUI41" s="46"/>
      <c r="EUJ41" s="47"/>
      <c r="EUK41" s="48"/>
      <c r="EUL41" s="48"/>
      <c r="EUM41" s="44"/>
      <c r="EUN41" s="44"/>
      <c r="EUO41" s="44"/>
      <c r="EUP41" s="44"/>
      <c r="EUQ41" s="49"/>
      <c r="EUR41" s="50"/>
      <c r="EUS41" s="37"/>
      <c r="EUT41" s="40"/>
      <c r="EUU41" s="41"/>
      <c r="EUV41" s="42"/>
      <c r="EUW41" s="43"/>
      <c r="EUX41" s="44"/>
      <c r="EUY41" s="45"/>
      <c r="EUZ41" s="45"/>
      <c r="EVA41" s="45"/>
      <c r="EVB41" s="45"/>
      <c r="EVC41" s="45"/>
      <c r="EVD41" s="46"/>
      <c r="EVE41" s="46"/>
      <c r="EVF41" s="46"/>
      <c r="EVG41" s="46"/>
      <c r="EVH41" s="46"/>
      <c r="EVI41" s="46"/>
      <c r="EVJ41" s="46"/>
      <c r="EVK41" s="46"/>
      <c r="EVL41" s="46"/>
      <c r="EVM41" s="46"/>
      <c r="EVN41" s="47"/>
      <c r="EVO41" s="48"/>
      <c r="EVP41" s="48"/>
      <c r="EVQ41" s="44"/>
      <c r="EVR41" s="44"/>
      <c r="EVS41" s="44"/>
      <c r="EVT41" s="44"/>
      <c r="EVU41" s="49"/>
      <c r="EVV41" s="50"/>
      <c r="EVW41" s="37"/>
      <c r="EVX41" s="40"/>
      <c r="EVY41" s="41"/>
      <c r="EVZ41" s="42"/>
      <c r="EWA41" s="43"/>
      <c r="EWB41" s="44"/>
      <c r="EWC41" s="45"/>
      <c r="EWD41" s="45"/>
      <c r="EWE41" s="45"/>
      <c r="EWF41" s="45"/>
      <c r="EWG41" s="45"/>
      <c r="EWH41" s="46"/>
      <c r="EWI41" s="46"/>
      <c r="EWJ41" s="46"/>
      <c r="EWK41" s="46"/>
      <c r="EWL41" s="46"/>
      <c r="EWM41" s="46"/>
      <c r="EWN41" s="46"/>
      <c r="EWO41" s="46"/>
      <c r="EWP41" s="46"/>
      <c r="EWQ41" s="46"/>
      <c r="EWR41" s="47"/>
      <c r="EWS41" s="48"/>
      <c r="EWT41" s="48"/>
      <c r="EWU41" s="44"/>
      <c r="EWV41" s="44"/>
      <c r="EWW41" s="44"/>
      <c r="EWX41" s="44"/>
      <c r="EWY41" s="49"/>
      <c r="EWZ41" s="50"/>
      <c r="EXA41" s="37"/>
      <c r="EXB41" s="40"/>
      <c r="EXC41" s="41"/>
      <c r="EXD41" s="42"/>
      <c r="EXE41" s="43"/>
      <c r="EXF41" s="44"/>
      <c r="EXG41" s="45"/>
      <c r="EXH41" s="45"/>
      <c r="EXI41" s="45"/>
      <c r="EXJ41" s="45"/>
      <c r="EXK41" s="45"/>
      <c r="EXL41" s="46"/>
      <c r="EXM41" s="46"/>
      <c r="EXN41" s="46"/>
      <c r="EXO41" s="46"/>
      <c r="EXP41" s="46"/>
      <c r="EXQ41" s="46"/>
      <c r="EXR41" s="46"/>
      <c r="EXS41" s="46"/>
      <c r="EXT41" s="46"/>
      <c r="EXU41" s="46"/>
      <c r="EXV41" s="47"/>
      <c r="EXW41" s="48"/>
      <c r="EXX41" s="48"/>
      <c r="EXY41" s="44"/>
      <c r="EXZ41" s="44"/>
      <c r="EYA41" s="44"/>
      <c r="EYB41" s="44"/>
      <c r="EYC41" s="49"/>
      <c r="EYD41" s="50"/>
      <c r="EYE41" s="37"/>
      <c r="EYF41" s="40"/>
      <c r="EYG41" s="41"/>
      <c r="EYH41" s="42"/>
      <c r="EYI41" s="43"/>
      <c r="EYJ41" s="44"/>
      <c r="EYK41" s="45"/>
      <c r="EYL41" s="45"/>
      <c r="EYM41" s="45"/>
      <c r="EYN41" s="45"/>
      <c r="EYO41" s="45"/>
      <c r="EYP41" s="46"/>
      <c r="EYQ41" s="46"/>
      <c r="EYR41" s="46"/>
      <c r="EYS41" s="46"/>
      <c r="EYT41" s="46"/>
      <c r="EYU41" s="46"/>
      <c r="EYV41" s="46"/>
      <c r="EYW41" s="46"/>
      <c r="EYX41" s="46"/>
      <c r="EYY41" s="46"/>
      <c r="EYZ41" s="47"/>
      <c r="EZA41" s="48"/>
      <c r="EZB41" s="48"/>
      <c r="EZC41" s="44"/>
      <c r="EZD41" s="44"/>
      <c r="EZE41" s="44"/>
      <c r="EZF41" s="44"/>
      <c r="EZG41" s="49"/>
      <c r="EZH41" s="50"/>
      <c r="EZI41" s="37"/>
      <c r="EZJ41" s="40"/>
      <c r="EZK41" s="41"/>
      <c r="EZL41" s="42"/>
      <c r="EZM41" s="43"/>
      <c r="EZN41" s="44"/>
      <c r="EZO41" s="45"/>
      <c r="EZP41" s="45"/>
      <c r="EZQ41" s="45"/>
      <c r="EZR41" s="45"/>
      <c r="EZS41" s="45"/>
      <c r="EZT41" s="46"/>
      <c r="EZU41" s="46"/>
      <c r="EZV41" s="46"/>
      <c r="EZW41" s="46"/>
      <c r="EZX41" s="46"/>
      <c r="EZY41" s="46"/>
      <c r="EZZ41" s="46"/>
      <c r="FAA41" s="46"/>
      <c r="FAB41" s="46"/>
      <c r="FAC41" s="46"/>
      <c r="FAD41" s="47"/>
      <c r="FAE41" s="48"/>
      <c r="FAF41" s="48"/>
      <c r="FAG41" s="44"/>
      <c r="FAH41" s="44"/>
      <c r="FAI41" s="44"/>
      <c r="FAJ41" s="44"/>
      <c r="FAK41" s="49"/>
      <c r="FAL41" s="50"/>
      <c r="FAM41" s="37"/>
      <c r="FAN41" s="40"/>
      <c r="FAO41" s="41"/>
      <c r="FAP41" s="42"/>
      <c r="FAQ41" s="43"/>
      <c r="FAR41" s="44"/>
      <c r="FAS41" s="45"/>
      <c r="FAT41" s="45"/>
      <c r="FAU41" s="45"/>
      <c r="FAV41" s="45"/>
      <c r="FAW41" s="45"/>
      <c r="FAX41" s="46"/>
      <c r="FAY41" s="46"/>
      <c r="FAZ41" s="46"/>
      <c r="FBA41" s="46"/>
      <c r="FBB41" s="46"/>
      <c r="FBC41" s="46"/>
      <c r="FBD41" s="46"/>
      <c r="FBE41" s="46"/>
      <c r="FBF41" s="46"/>
      <c r="FBG41" s="46"/>
      <c r="FBH41" s="47"/>
      <c r="FBI41" s="48"/>
      <c r="FBJ41" s="48"/>
      <c r="FBK41" s="44"/>
      <c r="FBL41" s="44"/>
      <c r="FBM41" s="44"/>
      <c r="FBN41" s="44"/>
      <c r="FBO41" s="49"/>
      <c r="FBP41" s="50"/>
      <c r="FBQ41" s="37"/>
      <c r="FBR41" s="40"/>
      <c r="FBS41" s="41"/>
      <c r="FBT41" s="42"/>
      <c r="FBU41" s="43"/>
      <c r="FBV41" s="44"/>
      <c r="FBW41" s="45"/>
      <c r="FBX41" s="45"/>
      <c r="FBY41" s="45"/>
      <c r="FBZ41" s="45"/>
      <c r="FCA41" s="45"/>
      <c r="FCB41" s="46"/>
      <c r="FCC41" s="46"/>
      <c r="FCD41" s="46"/>
      <c r="FCE41" s="46"/>
      <c r="FCF41" s="46"/>
      <c r="FCG41" s="46"/>
      <c r="FCH41" s="46"/>
      <c r="FCI41" s="46"/>
      <c r="FCJ41" s="46"/>
      <c r="FCK41" s="46"/>
      <c r="FCL41" s="47"/>
      <c r="FCM41" s="48"/>
      <c r="FCN41" s="48"/>
      <c r="FCO41" s="44"/>
      <c r="FCP41" s="44"/>
      <c r="FCQ41" s="44"/>
      <c r="FCR41" s="44"/>
      <c r="FCS41" s="49"/>
      <c r="FCT41" s="50"/>
      <c r="FCU41" s="37"/>
      <c r="FCV41" s="40"/>
      <c r="FCW41" s="41"/>
      <c r="FCX41" s="42"/>
      <c r="FCY41" s="43"/>
      <c r="FCZ41" s="44"/>
      <c r="FDA41" s="45"/>
      <c r="FDB41" s="45"/>
      <c r="FDC41" s="45"/>
      <c r="FDD41" s="45"/>
      <c r="FDE41" s="45"/>
      <c r="FDF41" s="46"/>
      <c r="FDG41" s="46"/>
      <c r="FDH41" s="46"/>
      <c r="FDI41" s="46"/>
      <c r="FDJ41" s="46"/>
      <c r="FDK41" s="46"/>
      <c r="FDL41" s="46"/>
      <c r="FDM41" s="46"/>
      <c r="FDN41" s="46"/>
      <c r="FDO41" s="46"/>
      <c r="FDP41" s="47"/>
      <c r="FDQ41" s="48"/>
      <c r="FDR41" s="48"/>
      <c r="FDS41" s="44"/>
      <c r="FDT41" s="44"/>
      <c r="FDU41" s="44"/>
      <c r="FDV41" s="44"/>
      <c r="FDW41" s="49"/>
      <c r="FDX41" s="50"/>
      <c r="FDY41" s="37"/>
      <c r="FDZ41" s="40"/>
      <c r="FEA41" s="41"/>
      <c r="FEB41" s="42"/>
      <c r="FEC41" s="43"/>
      <c r="FED41" s="44"/>
      <c r="FEE41" s="45"/>
      <c r="FEF41" s="45"/>
      <c r="FEG41" s="45"/>
      <c r="FEH41" s="45"/>
      <c r="FEI41" s="45"/>
      <c r="FEJ41" s="46"/>
      <c r="FEK41" s="46"/>
      <c r="FEL41" s="46"/>
      <c r="FEM41" s="46"/>
      <c r="FEN41" s="46"/>
      <c r="FEO41" s="46"/>
      <c r="FEP41" s="46"/>
      <c r="FEQ41" s="46"/>
      <c r="FER41" s="46"/>
      <c r="FES41" s="46"/>
      <c r="FET41" s="47"/>
      <c r="FEU41" s="48"/>
      <c r="FEV41" s="48"/>
      <c r="FEW41" s="44"/>
      <c r="FEX41" s="44"/>
      <c r="FEY41" s="44"/>
      <c r="FEZ41" s="44"/>
      <c r="FFA41" s="49"/>
      <c r="FFB41" s="50"/>
      <c r="FFC41" s="37"/>
      <c r="FFD41" s="40"/>
      <c r="FFE41" s="41"/>
      <c r="FFF41" s="42"/>
      <c r="FFG41" s="43"/>
      <c r="FFH41" s="44"/>
      <c r="FFI41" s="45"/>
      <c r="FFJ41" s="45"/>
      <c r="FFK41" s="45"/>
      <c r="FFL41" s="45"/>
      <c r="FFM41" s="45"/>
      <c r="FFN41" s="46"/>
      <c r="FFO41" s="46"/>
      <c r="FFP41" s="46"/>
      <c r="FFQ41" s="46"/>
      <c r="FFR41" s="46"/>
      <c r="FFS41" s="46"/>
      <c r="FFT41" s="46"/>
      <c r="FFU41" s="46"/>
      <c r="FFV41" s="46"/>
      <c r="FFW41" s="46"/>
      <c r="FFX41" s="47"/>
      <c r="FFY41" s="48"/>
      <c r="FFZ41" s="48"/>
      <c r="FGA41" s="44"/>
      <c r="FGB41" s="44"/>
      <c r="FGC41" s="44"/>
      <c r="FGD41" s="44"/>
      <c r="FGE41" s="49"/>
      <c r="FGF41" s="50"/>
      <c r="FGG41" s="37"/>
      <c r="FGH41" s="40"/>
      <c r="FGI41" s="41"/>
      <c r="FGJ41" s="42"/>
      <c r="FGK41" s="43"/>
      <c r="FGL41" s="44"/>
      <c r="FGM41" s="45"/>
      <c r="FGN41" s="45"/>
      <c r="FGO41" s="45"/>
      <c r="FGP41" s="45"/>
      <c r="FGQ41" s="45"/>
      <c r="FGR41" s="46"/>
      <c r="FGS41" s="46"/>
      <c r="FGT41" s="46"/>
      <c r="FGU41" s="46"/>
      <c r="FGV41" s="46"/>
      <c r="FGW41" s="46"/>
      <c r="FGX41" s="46"/>
      <c r="FGY41" s="46"/>
      <c r="FGZ41" s="46"/>
      <c r="FHA41" s="46"/>
      <c r="FHB41" s="47"/>
      <c r="FHC41" s="48"/>
      <c r="FHD41" s="48"/>
      <c r="FHE41" s="44"/>
      <c r="FHF41" s="44"/>
      <c r="FHG41" s="44"/>
      <c r="FHH41" s="44"/>
      <c r="FHI41" s="49"/>
      <c r="FHJ41" s="50"/>
      <c r="FHK41" s="37"/>
      <c r="FHL41" s="40"/>
      <c r="FHM41" s="41"/>
      <c r="FHN41" s="42"/>
      <c r="FHO41" s="43"/>
      <c r="FHP41" s="44"/>
      <c r="FHQ41" s="45"/>
      <c r="FHR41" s="45"/>
      <c r="FHS41" s="45"/>
      <c r="FHT41" s="45"/>
      <c r="FHU41" s="45"/>
      <c r="FHV41" s="46"/>
      <c r="FHW41" s="46"/>
      <c r="FHX41" s="46"/>
      <c r="FHY41" s="46"/>
      <c r="FHZ41" s="46"/>
      <c r="FIA41" s="46"/>
      <c r="FIB41" s="46"/>
      <c r="FIC41" s="46"/>
      <c r="FID41" s="46"/>
      <c r="FIE41" s="46"/>
      <c r="FIF41" s="47"/>
      <c r="FIG41" s="48"/>
      <c r="FIH41" s="48"/>
      <c r="FII41" s="44"/>
      <c r="FIJ41" s="44"/>
      <c r="FIK41" s="44"/>
      <c r="FIL41" s="44"/>
      <c r="FIM41" s="49"/>
      <c r="FIN41" s="50"/>
      <c r="FIO41" s="37"/>
      <c r="FIP41" s="40"/>
      <c r="FIQ41" s="41"/>
      <c r="FIR41" s="42"/>
      <c r="FIS41" s="43"/>
      <c r="FIT41" s="44"/>
      <c r="FIU41" s="45"/>
      <c r="FIV41" s="45"/>
      <c r="FIW41" s="45"/>
      <c r="FIX41" s="45"/>
      <c r="FIY41" s="45"/>
      <c r="FIZ41" s="46"/>
      <c r="FJA41" s="46"/>
      <c r="FJB41" s="46"/>
      <c r="FJC41" s="46"/>
      <c r="FJD41" s="46"/>
      <c r="FJE41" s="46"/>
      <c r="FJF41" s="46"/>
      <c r="FJG41" s="46"/>
      <c r="FJH41" s="46"/>
      <c r="FJI41" s="46"/>
      <c r="FJJ41" s="47"/>
      <c r="FJK41" s="48"/>
      <c r="FJL41" s="48"/>
      <c r="FJM41" s="44"/>
      <c r="FJN41" s="44"/>
      <c r="FJO41" s="44"/>
      <c r="FJP41" s="44"/>
      <c r="FJQ41" s="49"/>
      <c r="FJR41" s="50"/>
      <c r="FJS41" s="37"/>
      <c r="FJT41" s="40"/>
      <c r="FJU41" s="41"/>
      <c r="FJV41" s="42"/>
      <c r="FJW41" s="43"/>
      <c r="FJX41" s="44"/>
      <c r="FJY41" s="45"/>
      <c r="FJZ41" s="45"/>
      <c r="FKA41" s="45"/>
      <c r="FKB41" s="45"/>
      <c r="FKC41" s="45"/>
      <c r="FKD41" s="46"/>
      <c r="FKE41" s="46"/>
      <c r="FKF41" s="46"/>
      <c r="FKG41" s="46"/>
      <c r="FKH41" s="46"/>
      <c r="FKI41" s="46"/>
      <c r="FKJ41" s="46"/>
      <c r="FKK41" s="46"/>
      <c r="FKL41" s="46"/>
      <c r="FKM41" s="46"/>
      <c r="FKN41" s="47"/>
      <c r="FKO41" s="48"/>
      <c r="FKP41" s="48"/>
      <c r="FKQ41" s="44"/>
      <c r="FKR41" s="44"/>
      <c r="FKS41" s="44"/>
      <c r="FKT41" s="44"/>
      <c r="FKU41" s="49"/>
      <c r="FKV41" s="50"/>
      <c r="FKW41" s="37"/>
      <c r="FKX41" s="40"/>
      <c r="FKY41" s="41"/>
      <c r="FKZ41" s="42"/>
      <c r="FLA41" s="43"/>
      <c r="FLB41" s="44"/>
      <c r="FLC41" s="45"/>
      <c r="FLD41" s="45"/>
      <c r="FLE41" s="45"/>
      <c r="FLF41" s="45"/>
      <c r="FLG41" s="45"/>
      <c r="FLH41" s="46"/>
      <c r="FLI41" s="46"/>
      <c r="FLJ41" s="46"/>
      <c r="FLK41" s="46"/>
      <c r="FLL41" s="46"/>
      <c r="FLM41" s="46"/>
      <c r="FLN41" s="46"/>
      <c r="FLO41" s="46"/>
      <c r="FLP41" s="46"/>
      <c r="FLQ41" s="46"/>
      <c r="FLR41" s="47"/>
      <c r="FLS41" s="48"/>
      <c r="FLT41" s="48"/>
      <c r="FLU41" s="44"/>
      <c r="FLV41" s="44"/>
      <c r="FLW41" s="44"/>
      <c r="FLX41" s="44"/>
      <c r="FLY41" s="49"/>
      <c r="FLZ41" s="50"/>
      <c r="FMA41" s="37"/>
      <c r="FMB41" s="40"/>
      <c r="FMC41" s="41"/>
      <c r="FMD41" s="42"/>
      <c r="FME41" s="43"/>
      <c r="FMF41" s="44"/>
      <c r="FMG41" s="45"/>
      <c r="FMH41" s="45"/>
      <c r="FMI41" s="45"/>
      <c r="FMJ41" s="45"/>
      <c r="FMK41" s="45"/>
      <c r="FML41" s="46"/>
      <c r="FMM41" s="46"/>
      <c r="FMN41" s="46"/>
      <c r="FMO41" s="46"/>
      <c r="FMP41" s="46"/>
      <c r="FMQ41" s="46"/>
      <c r="FMR41" s="46"/>
      <c r="FMS41" s="46"/>
      <c r="FMT41" s="46"/>
      <c r="FMU41" s="46"/>
      <c r="FMV41" s="47"/>
      <c r="FMW41" s="48"/>
      <c r="FMX41" s="48"/>
      <c r="FMY41" s="44"/>
      <c r="FMZ41" s="44"/>
      <c r="FNA41" s="44"/>
      <c r="FNB41" s="44"/>
      <c r="FNC41" s="49"/>
      <c r="FND41" s="50"/>
      <c r="FNE41" s="37"/>
      <c r="FNF41" s="40"/>
      <c r="FNG41" s="41"/>
      <c r="FNH41" s="42"/>
      <c r="FNI41" s="43"/>
      <c r="FNJ41" s="44"/>
      <c r="FNK41" s="45"/>
      <c r="FNL41" s="45"/>
      <c r="FNM41" s="45"/>
      <c r="FNN41" s="45"/>
      <c r="FNO41" s="45"/>
      <c r="FNP41" s="46"/>
      <c r="FNQ41" s="46"/>
      <c r="FNR41" s="46"/>
      <c r="FNS41" s="46"/>
      <c r="FNT41" s="46"/>
      <c r="FNU41" s="46"/>
      <c r="FNV41" s="46"/>
      <c r="FNW41" s="46"/>
      <c r="FNX41" s="46"/>
      <c r="FNY41" s="46"/>
      <c r="FNZ41" s="47"/>
      <c r="FOA41" s="48"/>
      <c r="FOB41" s="48"/>
      <c r="FOC41" s="44"/>
      <c r="FOD41" s="44"/>
      <c r="FOE41" s="44"/>
      <c r="FOF41" s="44"/>
      <c r="FOG41" s="49"/>
      <c r="FOH41" s="50"/>
      <c r="FOI41" s="37"/>
      <c r="FOJ41" s="40"/>
      <c r="FOK41" s="41"/>
      <c r="FOL41" s="42"/>
      <c r="FOM41" s="43"/>
      <c r="FON41" s="44"/>
      <c r="FOO41" s="45"/>
      <c r="FOP41" s="45"/>
      <c r="FOQ41" s="45"/>
      <c r="FOR41" s="45"/>
      <c r="FOS41" s="45"/>
      <c r="FOT41" s="46"/>
      <c r="FOU41" s="46"/>
      <c r="FOV41" s="46"/>
      <c r="FOW41" s="46"/>
      <c r="FOX41" s="46"/>
      <c r="FOY41" s="46"/>
      <c r="FOZ41" s="46"/>
      <c r="FPA41" s="46"/>
      <c r="FPB41" s="46"/>
      <c r="FPC41" s="46"/>
      <c r="FPD41" s="47"/>
      <c r="FPE41" s="48"/>
      <c r="FPF41" s="48"/>
      <c r="FPG41" s="44"/>
      <c r="FPH41" s="44"/>
      <c r="FPI41" s="44"/>
      <c r="FPJ41" s="44"/>
      <c r="FPK41" s="49"/>
      <c r="FPL41" s="50"/>
      <c r="FPM41" s="37"/>
      <c r="FPN41" s="40"/>
      <c r="FPO41" s="41"/>
      <c r="FPP41" s="42"/>
      <c r="FPQ41" s="43"/>
      <c r="FPR41" s="44"/>
      <c r="FPS41" s="45"/>
      <c r="FPT41" s="45"/>
      <c r="FPU41" s="45"/>
      <c r="FPV41" s="45"/>
      <c r="FPW41" s="45"/>
      <c r="FPX41" s="46"/>
      <c r="FPY41" s="46"/>
      <c r="FPZ41" s="46"/>
      <c r="FQA41" s="46"/>
      <c r="FQB41" s="46"/>
      <c r="FQC41" s="46"/>
      <c r="FQD41" s="46"/>
      <c r="FQE41" s="46"/>
      <c r="FQF41" s="46"/>
      <c r="FQG41" s="46"/>
      <c r="FQH41" s="47"/>
      <c r="FQI41" s="48"/>
      <c r="FQJ41" s="48"/>
      <c r="FQK41" s="44"/>
      <c r="FQL41" s="44"/>
      <c r="FQM41" s="44"/>
      <c r="FQN41" s="44"/>
      <c r="FQO41" s="49"/>
      <c r="FQP41" s="50"/>
      <c r="FQQ41" s="37"/>
      <c r="FQR41" s="40"/>
      <c r="FQS41" s="41"/>
      <c r="FQT41" s="42"/>
      <c r="FQU41" s="43"/>
      <c r="FQV41" s="44"/>
      <c r="FQW41" s="45"/>
      <c r="FQX41" s="45"/>
      <c r="FQY41" s="45"/>
      <c r="FQZ41" s="45"/>
      <c r="FRA41" s="45"/>
      <c r="FRB41" s="46"/>
      <c r="FRC41" s="46"/>
      <c r="FRD41" s="46"/>
      <c r="FRE41" s="46"/>
      <c r="FRF41" s="46"/>
      <c r="FRG41" s="46"/>
      <c r="FRH41" s="46"/>
      <c r="FRI41" s="46"/>
      <c r="FRJ41" s="46"/>
      <c r="FRK41" s="46"/>
      <c r="FRL41" s="47"/>
      <c r="FRM41" s="48"/>
      <c r="FRN41" s="48"/>
      <c r="FRO41" s="44"/>
      <c r="FRP41" s="44"/>
      <c r="FRQ41" s="44"/>
      <c r="FRR41" s="44"/>
      <c r="FRS41" s="49"/>
      <c r="FRT41" s="50"/>
      <c r="FRU41" s="37"/>
      <c r="FRV41" s="40"/>
      <c r="FRW41" s="41"/>
      <c r="FRX41" s="42"/>
      <c r="FRY41" s="43"/>
      <c r="FRZ41" s="44"/>
      <c r="FSA41" s="45"/>
      <c r="FSB41" s="45"/>
      <c r="FSC41" s="45"/>
      <c r="FSD41" s="45"/>
      <c r="FSE41" s="45"/>
      <c r="FSF41" s="46"/>
      <c r="FSG41" s="46"/>
      <c r="FSH41" s="46"/>
      <c r="FSI41" s="46"/>
      <c r="FSJ41" s="46"/>
      <c r="FSK41" s="46"/>
      <c r="FSL41" s="46"/>
      <c r="FSM41" s="46"/>
      <c r="FSN41" s="46"/>
      <c r="FSO41" s="46"/>
      <c r="FSP41" s="47"/>
      <c r="FSQ41" s="48"/>
      <c r="FSR41" s="48"/>
      <c r="FSS41" s="44"/>
      <c r="FST41" s="44"/>
      <c r="FSU41" s="44"/>
      <c r="FSV41" s="44"/>
      <c r="FSW41" s="49"/>
      <c r="FSX41" s="50"/>
      <c r="FSY41" s="37"/>
      <c r="FSZ41" s="40"/>
      <c r="FTA41" s="41"/>
      <c r="FTB41" s="42"/>
      <c r="FTC41" s="43"/>
      <c r="FTD41" s="44"/>
      <c r="FTE41" s="45"/>
      <c r="FTF41" s="45"/>
      <c r="FTG41" s="45"/>
      <c r="FTH41" s="45"/>
      <c r="FTI41" s="45"/>
      <c r="FTJ41" s="46"/>
      <c r="FTK41" s="46"/>
      <c r="FTL41" s="46"/>
      <c r="FTM41" s="46"/>
      <c r="FTN41" s="46"/>
      <c r="FTO41" s="46"/>
      <c r="FTP41" s="46"/>
      <c r="FTQ41" s="46"/>
      <c r="FTR41" s="46"/>
      <c r="FTS41" s="46"/>
      <c r="FTT41" s="47"/>
      <c r="FTU41" s="48"/>
      <c r="FTV41" s="48"/>
      <c r="FTW41" s="44"/>
      <c r="FTX41" s="44"/>
      <c r="FTY41" s="44"/>
      <c r="FTZ41" s="44"/>
      <c r="FUA41" s="49"/>
      <c r="FUB41" s="50"/>
      <c r="FUC41" s="37"/>
      <c r="FUD41" s="40"/>
      <c r="FUE41" s="41"/>
      <c r="FUF41" s="42"/>
      <c r="FUG41" s="43"/>
      <c r="FUH41" s="44"/>
      <c r="FUI41" s="45"/>
      <c r="FUJ41" s="45"/>
      <c r="FUK41" s="45"/>
      <c r="FUL41" s="45"/>
      <c r="FUM41" s="45"/>
      <c r="FUN41" s="46"/>
      <c r="FUO41" s="46"/>
      <c r="FUP41" s="46"/>
      <c r="FUQ41" s="46"/>
      <c r="FUR41" s="46"/>
      <c r="FUS41" s="46"/>
      <c r="FUT41" s="46"/>
      <c r="FUU41" s="46"/>
      <c r="FUV41" s="46"/>
      <c r="FUW41" s="46"/>
      <c r="FUX41" s="47"/>
      <c r="FUY41" s="48"/>
      <c r="FUZ41" s="48"/>
      <c r="FVA41" s="44"/>
      <c r="FVB41" s="44"/>
      <c r="FVC41" s="44"/>
      <c r="FVD41" s="44"/>
      <c r="FVE41" s="49"/>
      <c r="FVF41" s="50"/>
      <c r="FVG41" s="37"/>
      <c r="FVH41" s="40"/>
      <c r="FVI41" s="41"/>
      <c r="FVJ41" s="42"/>
      <c r="FVK41" s="43"/>
      <c r="FVL41" s="44"/>
      <c r="FVM41" s="45"/>
      <c r="FVN41" s="45"/>
      <c r="FVO41" s="45"/>
      <c r="FVP41" s="45"/>
      <c r="FVQ41" s="45"/>
      <c r="FVR41" s="46"/>
      <c r="FVS41" s="46"/>
      <c r="FVT41" s="46"/>
      <c r="FVU41" s="46"/>
      <c r="FVV41" s="46"/>
      <c r="FVW41" s="46"/>
      <c r="FVX41" s="46"/>
      <c r="FVY41" s="46"/>
      <c r="FVZ41" s="46"/>
      <c r="FWA41" s="46"/>
      <c r="FWB41" s="47"/>
      <c r="FWC41" s="48"/>
      <c r="FWD41" s="48"/>
      <c r="FWE41" s="44"/>
      <c r="FWF41" s="44"/>
      <c r="FWG41" s="44"/>
      <c r="FWH41" s="44"/>
      <c r="FWI41" s="49"/>
      <c r="FWJ41" s="50"/>
      <c r="FWK41" s="37"/>
      <c r="FWL41" s="40"/>
      <c r="FWM41" s="41"/>
      <c r="FWN41" s="42"/>
      <c r="FWO41" s="43"/>
      <c r="FWP41" s="44"/>
      <c r="FWQ41" s="45"/>
      <c r="FWR41" s="45"/>
      <c r="FWS41" s="45"/>
      <c r="FWT41" s="45"/>
      <c r="FWU41" s="45"/>
      <c r="FWV41" s="46"/>
      <c r="FWW41" s="46"/>
      <c r="FWX41" s="46"/>
      <c r="FWY41" s="46"/>
      <c r="FWZ41" s="46"/>
      <c r="FXA41" s="46"/>
      <c r="FXB41" s="46"/>
      <c r="FXC41" s="46"/>
      <c r="FXD41" s="46"/>
      <c r="FXE41" s="46"/>
      <c r="FXF41" s="47"/>
      <c r="FXG41" s="48"/>
      <c r="FXH41" s="48"/>
      <c r="FXI41" s="44"/>
      <c r="FXJ41" s="44"/>
      <c r="FXK41" s="44"/>
      <c r="FXL41" s="44"/>
      <c r="FXM41" s="49"/>
      <c r="FXN41" s="50"/>
      <c r="FXO41" s="37"/>
      <c r="FXP41" s="40"/>
      <c r="FXQ41" s="41"/>
      <c r="FXR41" s="42"/>
      <c r="FXS41" s="43"/>
      <c r="FXT41" s="44"/>
      <c r="FXU41" s="45"/>
      <c r="FXV41" s="45"/>
      <c r="FXW41" s="45"/>
      <c r="FXX41" s="45"/>
      <c r="FXY41" s="45"/>
      <c r="FXZ41" s="46"/>
      <c r="FYA41" s="46"/>
      <c r="FYB41" s="46"/>
      <c r="FYC41" s="46"/>
      <c r="FYD41" s="46"/>
      <c r="FYE41" s="46"/>
      <c r="FYF41" s="46"/>
      <c r="FYG41" s="46"/>
      <c r="FYH41" s="46"/>
      <c r="FYI41" s="46"/>
      <c r="FYJ41" s="47"/>
      <c r="FYK41" s="48"/>
      <c r="FYL41" s="48"/>
      <c r="FYM41" s="44"/>
      <c r="FYN41" s="44"/>
      <c r="FYO41" s="44"/>
      <c r="FYP41" s="44"/>
      <c r="FYQ41" s="49"/>
      <c r="FYR41" s="50"/>
      <c r="FYS41" s="37"/>
      <c r="FYT41" s="40"/>
      <c r="FYU41" s="41"/>
      <c r="FYV41" s="42"/>
      <c r="FYW41" s="43"/>
      <c r="FYX41" s="44"/>
      <c r="FYY41" s="45"/>
      <c r="FYZ41" s="45"/>
      <c r="FZA41" s="45"/>
      <c r="FZB41" s="45"/>
      <c r="FZC41" s="45"/>
      <c r="FZD41" s="46"/>
      <c r="FZE41" s="46"/>
      <c r="FZF41" s="46"/>
      <c r="FZG41" s="46"/>
      <c r="FZH41" s="46"/>
      <c r="FZI41" s="46"/>
      <c r="FZJ41" s="46"/>
      <c r="FZK41" s="46"/>
      <c r="FZL41" s="46"/>
      <c r="FZM41" s="46"/>
      <c r="FZN41" s="47"/>
      <c r="FZO41" s="48"/>
      <c r="FZP41" s="48"/>
      <c r="FZQ41" s="44"/>
      <c r="FZR41" s="44"/>
      <c r="FZS41" s="44"/>
      <c r="FZT41" s="44"/>
      <c r="FZU41" s="49"/>
      <c r="FZV41" s="50"/>
      <c r="FZW41" s="37"/>
      <c r="FZX41" s="40"/>
      <c r="FZY41" s="41"/>
      <c r="FZZ41" s="42"/>
      <c r="GAA41" s="43"/>
      <c r="GAB41" s="44"/>
      <c r="GAC41" s="45"/>
      <c r="GAD41" s="45"/>
      <c r="GAE41" s="45"/>
      <c r="GAF41" s="45"/>
      <c r="GAG41" s="45"/>
      <c r="GAH41" s="46"/>
      <c r="GAI41" s="46"/>
      <c r="GAJ41" s="46"/>
      <c r="GAK41" s="46"/>
      <c r="GAL41" s="46"/>
      <c r="GAM41" s="46"/>
      <c r="GAN41" s="46"/>
      <c r="GAO41" s="46"/>
      <c r="GAP41" s="46"/>
      <c r="GAQ41" s="46"/>
      <c r="GAR41" s="47"/>
      <c r="GAS41" s="48"/>
      <c r="GAT41" s="48"/>
      <c r="GAU41" s="44"/>
      <c r="GAV41" s="44"/>
      <c r="GAW41" s="44"/>
      <c r="GAX41" s="44"/>
      <c r="GAY41" s="49"/>
      <c r="GAZ41" s="50"/>
      <c r="GBA41" s="37"/>
      <c r="GBB41" s="40"/>
      <c r="GBC41" s="41"/>
      <c r="GBD41" s="42"/>
      <c r="GBE41" s="43"/>
      <c r="GBF41" s="44"/>
      <c r="GBG41" s="45"/>
      <c r="GBH41" s="45"/>
      <c r="GBI41" s="45"/>
      <c r="GBJ41" s="45"/>
      <c r="GBK41" s="45"/>
      <c r="GBL41" s="46"/>
      <c r="GBM41" s="46"/>
      <c r="GBN41" s="46"/>
      <c r="GBO41" s="46"/>
      <c r="GBP41" s="46"/>
      <c r="GBQ41" s="46"/>
      <c r="GBR41" s="46"/>
      <c r="GBS41" s="46"/>
      <c r="GBT41" s="46"/>
      <c r="GBU41" s="46"/>
      <c r="GBV41" s="47"/>
      <c r="GBW41" s="48"/>
      <c r="GBX41" s="48"/>
      <c r="GBY41" s="44"/>
      <c r="GBZ41" s="44"/>
      <c r="GCA41" s="44"/>
      <c r="GCB41" s="44"/>
      <c r="GCC41" s="49"/>
      <c r="GCD41" s="50"/>
      <c r="GCE41" s="37"/>
      <c r="GCF41" s="40"/>
      <c r="GCG41" s="41"/>
      <c r="GCH41" s="42"/>
      <c r="GCI41" s="43"/>
      <c r="GCJ41" s="44"/>
      <c r="GCK41" s="45"/>
      <c r="GCL41" s="45"/>
      <c r="GCM41" s="45"/>
      <c r="GCN41" s="45"/>
      <c r="GCO41" s="45"/>
      <c r="GCP41" s="46"/>
      <c r="GCQ41" s="46"/>
      <c r="GCR41" s="46"/>
      <c r="GCS41" s="46"/>
      <c r="GCT41" s="46"/>
      <c r="GCU41" s="46"/>
      <c r="GCV41" s="46"/>
      <c r="GCW41" s="46"/>
      <c r="GCX41" s="46"/>
      <c r="GCY41" s="46"/>
      <c r="GCZ41" s="47"/>
      <c r="GDA41" s="48"/>
      <c r="GDB41" s="48"/>
      <c r="GDC41" s="44"/>
      <c r="GDD41" s="44"/>
      <c r="GDE41" s="44"/>
      <c r="GDF41" s="44"/>
      <c r="GDG41" s="49"/>
      <c r="GDH41" s="50"/>
      <c r="GDI41" s="37"/>
      <c r="GDJ41" s="40"/>
      <c r="GDK41" s="41"/>
      <c r="GDL41" s="42"/>
      <c r="GDM41" s="43"/>
      <c r="GDN41" s="44"/>
      <c r="GDO41" s="45"/>
      <c r="GDP41" s="45"/>
      <c r="GDQ41" s="45"/>
      <c r="GDR41" s="45"/>
      <c r="GDS41" s="45"/>
      <c r="GDT41" s="46"/>
      <c r="GDU41" s="46"/>
      <c r="GDV41" s="46"/>
      <c r="GDW41" s="46"/>
      <c r="GDX41" s="46"/>
      <c r="GDY41" s="46"/>
      <c r="GDZ41" s="46"/>
      <c r="GEA41" s="46"/>
      <c r="GEB41" s="46"/>
      <c r="GEC41" s="46"/>
      <c r="GED41" s="47"/>
      <c r="GEE41" s="48"/>
      <c r="GEF41" s="48"/>
      <c r="GEG41" s="44"/>
      <c r="GEH41" s="44"/>
      <c r="GEI41" s="44"/>
      <c r="GEJ41" s="44"/>
      <c r="GEK41" s="49"/>
      <c r="GEL41" s="50"/>
      <c r="GEM41" s="37"/>
      <c r="GEN41" s="40"/>
      <c r="GEO41" s="41"/>
      <c r="GEP41" s="42"/>
      <c r="GEQ41" s="43"/>
      <c r="GER41" s="44"/>
      <c r="GES41" s="45"/>
      <c r="GET41" s="45"/>
      <c r="GEU41" s="45"/>
      <c r="GEV41" s="45"/>
      <c r="GEW41" s="45"/>
      <c r="GEX41" s="46"/>
      <c r="GEY41" s="46"/>
      <c r="GEZ41" s="46"/>
      <c r="GFA41" s="46"/>
      <c r="GFB41" s="46"/>
      <c r="GFC41" s="46"/>
      <c r="GFD41" s="46"/>
      <c r="GFE41" s="46"/>
      <c r="GFF41" s="46"/>
      <c r="GFG41" s="46"/>
      <c r="GFH41" s="47"/>
      <c r="GFI41" s="48"/>
      <c r="GFJ41" s="48"/>
      <c r="GFK41" s="44"/>
      <c r="GFL41" s="44"/>
      <c r="GFM41" s="44"/>
      <c r="GFN41" s="44"/>
      <c r="GFO41" s="49"/>
      <c r="GFP41" s="50"/>
      <c r="GFQ41" s="37"/>
      <c r="GFR41" s="40"/>
      <c r="GFS41" s="41"/>
      <c r="GFT41" s="42"/>
      <c r="GFU41" s="43"/>
      <c r="GFV41" s="44"/>
      <c r="GFW41" s="45"/>
      <c r="GFX41" s="45"/>
      <c r="GFY41" s="45"/>
      <c r="GFZ41" s="45"/>
      <c r="GGA41" s="45"/>
      <c r="GGB41" s="46"/>
      <c r="GGC41" s="46"/>
      <c r="GGD41" s="46"/>
      <c r="GGE41" s="46"/>
      <c r="GGF41" s="46"/>
      <c r="GGG41" s="46"/>
      <c r="GGH41" s="46"/>
      <c r="GGI41" s="46"/>
      <c r="GGJ41" s="46"/>
      <c r="GGK41" s="46"/>
      <c r="GGL41" s="47"/>
      <c r="GGM41" s="48"/>
      <c r="GGN41" s="48"/>
      <c r="GGO41" s="44"/>
      <c r="GGP41" s="44"/>
      <c r="GGQ41" s="44"/>
      <c r="GGR41" s="44"/>
      <c r="GGS41" s="49"/>
      <c r="GGT41" s="50"/>
      <c r="GGU41" s="37"/>
      <c r="GGV41" s="40"/>
      <c r="GGW41" s="41"/>
      <c r="GGX41" s="42"/>
      <c r="GGY41" s="43"/>
      <c r="GGZ41" s="44"/>
      <c r="GHA41" s="45"/>
      <c r="GHB41" s="45"/>
      <c r="GHC41" s="45"/>
      <c r="GHD41" s="45"/>
      <c r="GHE41" s="45"/>
      <c r="GHF41" s="46"/>
      <c r="GHG41" s="46"/>
      <c r="GHH41" s="46"/>
      <c r="GHI41" s="46"/>
      <c r="GHJ41" s="46"/>
      <c r="GHK41" s="46"/>
      <c r="GHL41" s="46"/>
      <c r="GHM41" s="46"/>
      <c r="GHN41" s="46"/>
      <c r="GHO41" s="46"/>
      <c r="GHP41" s="47"/>
      <c r="GHQ41" s="48"/>
      <c r="GHR41" s="48"/>
      <c r="GHS41" s="44"/>
      <c r="GHT41" s="44"/>
      <c r="GHU41" s="44"/>
      <c r="GHV41" s="44"/>
      <c r="GHW41" s="49"/>
      <c r="GHX41" s="50"/>
      <c r="GHY41" s="37"/>
      <c r="GHZ41" s="40"/>
      <c r="GIA41" s="41"/>
      <c r="GIB41" s="42"/>
      <c r="GIC41" s="43"/>
      <c r="GID41" s="44"/>
      <c r="GIE41" s="45"/>
      <c r="GIF41" s="45"/>
      <c r="GIG41" s="45"/>
      <c r="GIH41" s="45"/>
      <c r="GII41" s="45"/>
      <c r="GIJ41" s="46"/>
      <c r="GIK41" s="46"/>
      <c r="GIL41" s="46"/>
      <c r="GIM41" s="46"/>
      <c r="GIN41" s="46"/>
      <c r="GIO41" s="46"/>
      <c r="GIP41" s="46"/>
      <c r="GIQ41" s="46"/>
      <c r="GIR41" s="46"/>
      <c r="GIS41" s="46"/>
      <c r="GIT41" s="47"/>
      <c r="GIU41" s="48"/>
      <c r="GIV41" s="48"/>
      <c r="GIW41" s="44"/>
      <c r="GIX41" s="44"/>
      <c r="GIY41" s="44"/>
      <c r="GIZ41" s="44"/>
      <c r="GJA41" s="49"/>
      <c r="GJB41" s="50"/>
      <c r="GJC41" s="37"/>
      <c r="GJD41" s="40"/>
      <c r="GJE41" s="41"/>
      <c r="GJF41" s="42"/>
      <c r="GJG41" s="43"/>
      <c r="GJH41" s="44"/>
      <c r="GJI41" s="45"/>
      <c r="GJJ41" s="45"/>
      <c r="GJK41" s="45"/>
      <c r="GJL41" s="45"/>
      <c r="GJM41" s="45"/>
      <c r="GJN41" s="46"/>
      <c r="GJO41" s="46"/>
      <c r="GJP41" s="46"/>
      <c r="GJQ41" s="46"/>
      <c r="GJR41" s="46"/>
      <c r="GJS41" s="46"/>
      <c r="GJT41" s="46"/>
      <c r="GJU41" s="46"/>
      <c r="GJV41" s="46"/>
      <c r="GJW41" s="46"/>
      <c r="GJX41" s="47"/>
      <c r="GJY41" s="48"/>
      <c r="GJZ41" s="48"/>
      <c r="GKA41" s="44"/>
      <c r="GKB41" s="44"/>
      <c r="GKC41" s="44"/>
      <c r="GKD41" s="44"/>
      <c r="GKE41" s="49"/>
      <c r="GKF41" s="50"/>
      <c r="GKG41" s="37"/>
      <c r="GKH41" s="40"/>
      <c r="GKI41" s="41"/>
      <c r="GKJ41" s="42"/>
      <c r="GKK41" s="43"/>
      <c r="GKL41" s="44"/>
      <c r="GKM41" s="45"/>
      <c r="GKN41" s="45"/>
      <c r="GKO41" s="45"/>
      <c r="GKP41" s="45"/>
      <c r="GKQ41" s="45"/>
      <c r="GKR41" s="46"/>
      <c r="GKS41" s="46"/>
      <c r="GKT41" s="46"/>
      <c r="GKU41" s="46"/>
      <c r="GKV41" s="46"/>
      <c r="GKW41" s="46"/>
      <c r="GKX41" s="46"/>
      <c r="GKY41" s="46"/>
      <c r="GKZ41" s="46"/>
      <c r="GLA41" s="46"/>
      <c r="GLB41" s="47"/>
      <c r="GLC41" s="48"/>
      <c r="GLD41" s="48"/>
      <c r="GLE41" s="44"/>
      <c r="GLF41" s="44"/>
      <c r="GLG41" s="44"/>
      <c r="GLH41" s="44"/>
      <c r="GLI41" s="49"/>
      <c r="GLJ41" s="50"/>
      <c r="GLK41" s="37"/>
      <c r="GLL41" s="40"/>
      <c r="GLM41" s="41"/>
      <c r="GLN41" s="42"/>
      <c r="GLO41" s="43"/>
      <c r="GLP41" s="44"/>
      <c r="GLQ41" s="45"/>
      <c r="GLR41" s="45"/>
      <c r="GLS41" s="45"/>
      <c r="GLT41" s="45"/>
      <c r="GLU41" s="45"/>
      <c r="GLV41" s="46"/>
      <c r="GLW41" s="46"/>
      <c r="GLX41" s="46"/>
      <c r="GLY41" s="46"/>
      <c r="GLZ41" s="46"/>
      <c r="GMA41" s="46"/>
      <c r="GMB41" s="46"/>
      <c r="GMC41" s="46"/>
      <c r="GMD41" s="46"/>
      <c r="GME41" s="46"/>
      <c r="GMF41" s="47"/>
      <c r="GMG41" s="48"/>
      <c r="GMH41" s="48"/>
      <c r="GMI41" s="44"/>
      <c r="GMJ41" s="44"/>
      <c r="GMK41" s="44"/>
      <c r="GML41" s="44"/>
      <c r="GMM41" s="49"/>
      <c r="GMN41" s="50"/>
      <c r="GMO41" s="37"/>
      <c r="GMP41" s="40"/>
      <c r="GMQ41" s="41"/>
      <c r="GMR41" s="42"/>
      <c r="GMS41" s="43"/>
      <c r="GMT41" s="44"/>
      <c r="GMU41" s="45"/>
      <c r="GMV41" s="45"/>
      <c r="GMW41" s="45"/>
      <c r="GMX41" s="45"/>
      <c r="GMY41" s="45"/>
      <c r="GMZ41" s="46"/>
      <c r="GNA41" s="46"/>
      <c r="GNB41" s="46"/>
      <c r="GNC41" s="46"/>
      <c r="GND41" s="46"/>
      <c r="GNE41" s="46"/>
      <c r="GNF41" s="46"/>
      <c r="GNG41" s="46"/>
      <c r="GNH41" s="46"/>
      <c r="GNI41" s="46"/>
      <c r="GNJ41" s="47"/>
      <c r="GNK41" s="48"/>
      <c r="GNL41" s="48"/>
      <c r="GNM41" s="44"/>
      <c r="GNN41" s="44"/>
      <c r="GNO41" s="44"/>
      <c r="GNP41" s="44"/>
      <c r="GNQ41" s="49"/>
      <c r="GNR41" s="50"/>
      <c r="GNS41" s="37"/>
      <c r="GNT41" s="40"/>
      <c r="GNU41" s="41"/>
      <c r="GNV41" s="42"/>
      <c r="GNW41" s="43"/>
      <c r="GNX41" s="44"/>
      <c r="GNY41" s="45"/>
      <c r="GNZ41" s="45"/>
      <c r="GOA41" s="45"/>
      <c r="GOB41" s="45"/>
      <c r="GOC41" s="45"/>
      <c r="GOD41" s="46"/>
      <c r="GOE41" s="46"/>
      <c r="GOF41" s="46"/>
      <c r="GOG41" s="46"/>
      <c r="GOH41" s="46"/>
      <c r="GOI41" s="46"/>
      <c r="GOJ41" s="46"/>
      <c r="GOK41" s="46"/>
      <c r="GOL41" s="46"/>
      <c r="GOM41" s="46"/>
      <c r="GON41" s="47"/>
      <c r="GOO41" s="48"/>
      <c r="GOP41" s="48"/>
      <c r="GOQ41" s="44"/>
      <c r="GOR41" s="44"/>
      <c r="GOS41" s="44"/>
      <c r="GOT41" s="44"/>
      <c r="GOU41" s="49"/>
      <c r="GOV41" s="50"/>
      <c r="GOW41" s="37"/>
      <c r="GOX41" s="40"/>
      <c r="GOY41" s="41"/>
      <c r="GOZ41" s="42"/>
      <c r="GPA41" s="43"/>
      <c r="GPB41" s="44"/>
      <c r="GPC41" s="45"/>
      <c r="GPD41" s="45"/>
      <c r="GPE41" s="45"/>
      <c r="GPF41" s="45"/>
      <c r="GPG41" s="45"/>
      <c r="GPH41" s="46"/>
      <c r="GPI41" s="46"/>
      <c r="GPJ41" s="46"/>
      <c r="GPK41" s="46"/>
      <c r="GPL41" s="46"/>
      <c r="GPM41" s="46"/>
      <c r="GPN41" s="46"/>
      <c r="GPO41" s="46"/>
      <c r="GPP41" s="46"/>
      <c r="GPQ41" s="46"/>
      <c r="GPR41" s="47"/>
      <c r="GPS41" s="48"/>
      <c r="GPT41" s="48"/>
      <c r="GPU41" s="44"/>
      <c r="GPV41" s="44"/>
      <c r="GPW41" s="44"/>
      <c r="GPX41" s="44"/>
      <c r="GPY41" s="49"/>
      <c r="GPZ41" s="50"/>
      <c r="GQA41" s="37"/>
      <c r="GQB41" s="40"/>
      <c r="GQC41" s="41"/>
      <c r="GQD41" s="42"/>
      <c r="GQE41" s="43"/>
      <c r="GQF41" s="44"/>
      <c r="GQG41" s="45"/>
      <c r="GQH41" s="45"/>
      <c r="GQI41" s="45"/>
      <c r="GQJ41" s="45"/>
      <c r="GQK41" s="45"/>
      <c r="GQL41" s="46"/>
      <c r="GQM41" s="46"/>
      <c r="GQN41" s="46"/>
      <c r="GQO41" s="46"/>
      <c r="GQP41" s="46"/>
      <c r="GQQ41" s="46"/>
      <c r="GQR41" s="46"/>
      <c r="GQS41" s="46"/>
      <c r="GQT41" s="46"/>
      <c r="GQU41" s="46"/>
      <c r="GQV41" s="47"/>
      <c r="GQW41" s="48"/>
      <c r="GQX41" s="48"/>
      <c r="GQY41" s="44"/>
      <c r="GQZ41" s="44"/>
      <c r="GRA41" s="44"/>
      <c r="GRB41" s="44"/>
      <c r="GRC41" s="49"/>
      <c r="GRD41" s="50"/>
      <c r="GRE41" s="37"/>
      <c r="GRF41" s="40"/>
      <c r="GRG41" s="41"/>
      <c r="GRH41" s="42"/>
      <c r="GRI41" s="43"/>
      <c r="GRJ41" s="44"/>
      <c r="GRK41" s="45"/>
      <c r="GRL41" s="45"/>
      <c r="GRM41" s="45"/>
      <c r="GRN41" s="45"/>
      <c r="GRO41" s="45"/>
      <c r="GRP41" s="46"/>
      <c r="GRQ41" s="46"/>
      <c r="GRR41" s="46"/>
      <c r="GRS41" s="46"/>
      <c r="GRT41" s="46"/>
      <c r="GRU41" s="46"/>
      <c r="GRV41" s="46"/>
      <c r="GRW41" s="46"/>
      <c r="GRX41" s="46"/>
      <c r="GRY41" s="46"/>
      <c r="GRZ41" s="47"/>
      <c r="GSA41" s="48"/>
      <c r="GSB41" s="48"/>
      <c r="GSC41" s="44"/>
      <c r="GSD41" s="44"/>
      <c r="GSE41" s="44"/>
      <c r="GSF41" s="44"/>
      <c r="GSG41" s="49"/>
      <c r="GSH41" s="50"/>
      <c r="GSI41" s="37"/>
      <c r="GSJ41" s="40"/>
      <c r="GSK41" s="41"/>
      <c r="GSL41" s="42"/>
      <c r="GSM41" s="43"/>
      <c r="GSN41" s="44"/>
      <c r="GSO41" s="45"/>
      <c r="GSP41" s="45"/>
      <c r="GSQ41" s="45"/>
      <c r="GSR41" s="45"/>
      <c r="GSS41" s="45"/>
      <c r="GST41" s="46"/>
      <c r="GSU41" s="46"/>
      <c r="GSV41" s="46"/>
      <c r="GSW41" s="46"/>
      <c r="GSX41" s="46"/>
      <c r="GSY41" s="46"/>
      <c r="GSZ41" s="46"/>
      <c r="GTA41" s="46"/>
      <c r="GTB41" s="46"/>
      <c r="GTC41" s="46"/>
      <c r="GTD41" s="47"/>
      <c r="GTE41" s="48"/>
      <c r="GTF41" s="48"/>
      <c r="GTG41" s="44"/>
      <c r="GTH41" s="44"/>
      <c r="GTI41" s="44"/>
      <c r="GTJ41" s="44"/>
      <c r="GTK41" s="49"/>
      <c r="GTL41" s="50"/>
      <c r="GTM41" s="37"/>
      <c r="GTN41" s="40"/>
      <c r="GTO41" s="41"/>
      <c r="GTP41" s="42"/>
      <c r="GTQ41" s="43"/>
      <c r="GTR41" s="44"/>
      <c r="GTS41" s="45"/>
      <c r="GTT41" s="45"/>
      <c r="GTU41" s="45"/>
      <c r="GTV41" s="45"/>
      <c r="GTW41" s="45"/>
      <c r="GTX41" s="46"/>
      <c r="GTY41" s="46"/>
      <c r="GTZ41" s="46"/>
      <c r="GUA41" s="46"/>
      <c r="GUB41" s="46"/>
      <c r="GUC41" s="46"/>
      <c r="GUD41" s="46"/>
      <c r="GUE41" s="46"/>
      <c r="GUF41" s="46"/>
      <c r="GUG41" s="46"/>
      <c r="GUH41" s="47"/>
      <c r="GUI41" s="48"/>
      <c r="GUJ41" s="48"/>
      <c r="GUK41" s="44"/>
      <c r="GUL41" s="44"/>
      <c r="GUM41" s="44"/>
      <c r="GUN41" s="44"/>
      <c r="GUO41" s="49"/>
      <c r="GUP41" s="50"/>
      <c r="GUQ41" s="37"/>
      <c r="GUR41" s="40"/>
      <c r="GUS41" s="41"/>
      <c r="GUT41" s="42"/>
      <c r="GUU41" s="43"/>
      <c r="GUV41" s="44"/>
      <c r="GUW41" s="45"/>
      <c r="GUX41" s="45"/>
      <c r="GUY41" s="45"/>
      <c r="GUZ41" s="45"/>
      <c r="GVA41" s="45"/>
      <c r="GVB41" s="46"/>
      <c r="GVC41" s="46"/>
      <c r="GVD41" s="46"/>
      <c r="GVE41" s="46"/>
      <c r="GVF41" s="46"/>
      <c r="GVG41" s="46"/>
      <c r="GVH41" s="46"/>
      <c r="GVI41" s="46"/>
      <c r="GVJ41" s="46"/>
      <c r="GVK41" s="46"/>
      <c r="GVL41" s="47"/>
      <c r="GVM41" s="48"/>
      <c r="GVN41" s="48"/>
      <c r="GVO41" s="44"/>
      <c r="GVP41" s="44"/>
      <c r="GVQ41" s="44"/>
      <c r="GVR41" s="44"/>
      <c r="GVS41" s="49"/>
      <c r="GVT41" s="50"/>
      <c r="GVU41" s="37"/>
      <c r="GVV41" s="40"/>
      <c r="GVW41" s="41"/>
      <c r="GVX41" s="42"/>
      <c r="GVY41" s="43"/>
      <c r="GVZ41" s="44"/>
      <c r="GWA41" s="45"/>
      <c r="GWB41" s="45"/>
      <c r="GWC41" s="45"/>
      <c r="GWD41" s="45"/>
      <c r="GWE41" s="45"/>
      <c r="GWF41" s="46"/>
      <c r="GWG41" s="46"/>
      <c r="GWH41" s="46"/>
      <c r="GWI41" s="46"/>
      <c r="GWJ41" s="46"/>
      <c r="GWK41" s="46"/>
      <c r="GWL41" s="46"/>
      <c r="GWM41" s="46"/>
      <c r="GWN41" s="46"/>
      <c r="GWO41" s="46"/>
      <c r="GWP41" s="47"/>
      <c r="GWQ41" s="48"/>
      <c r="GWR41" s="48"/>
      <c r="GWS41" s="44"/>
      <c r="GWT41" s="44"/>
      <c r="GWU41" s="44"/>
      <c r="GWV41" s="44"/>
      <c r="GWW41" s="49"/>
      <c r="GWX41" s="50"/>
      <c r="GWY41" s="37"/>
      <c r="GWZ41" s="40"/>
      <c r="GXA41" s="41"/>
      <c r="GXB41" s="42"/>
      <c r="GXC41" s="43"/>
      <c r="GXD41" s="44"/>
      <c r="GXE41" s="45"/>
      <c r="GXF41" s="45"/>
      <c r="GXG41" s="45"/>
      <c r="GXH41" s="45"/>
      <c r="GXI41" s="45"/>
      <c r="GXJ41" s="46"/>
      <c r="GXK41" s="46"/>
      <c r="GXL41" s="46"/>
      <c r="GXM41" s="46"/>
      <c r="GXN41" s="46"/>
      <c r="GXO41" s="46"/>
      <c r="GXP41" s="46"/>
      <c r="GXQ41" s="46"/>
      <c r="GXR41" s="46"/>
      <c r="GXS41" s="46"/>
      <c r="GXT41" s="47"/>
      <c r="GXU41" s="48"/>
      <c r="GXV41" s="48"/>
      <c r="GXW41" s="44"/>
      <c r="GXX41" s="44"/>
      <c r="GXY41" s="44"/>
      <c r="GXZ41" s="44"/>
      <c r="GYA41" s="49"/>
      <c r="GYB41" s="50"/>
      <c r="GYC41" s="37"/>
      <c r="GYD41" s="40"/>
      <c r="GYE41" s="41"/>
      <c r="GYF41" s="42"/>
      <c r="GYG41" s="43"/>
      <c r="GYH41" s="44"/>
      <c r="GYI41" s="45"/>
      <c r="GYJ41" s="45"/>
      <c r="GYK41" s="45"/>
      <c r="GYL41" s="45"/>
      <c r="GYM41" s="45"/>
      <c r="GYN41" s="46"/>
      <c r="GYO41" s="46"/>
      <c r="GYP41" s="46"/>
      <c r="GYQ41" s="46"/>
      <c r="GYR41" s="46"/>
      <c r="GYS41" s="46"/>
      <c r="GYT41" s="46"/>
      <c r="GYU41" s="46"/>
      <c r="GYV41" s="46"/>
      <c r="GYW41" s="46"/>
      <c r="GYX41" s="47"/>
      <c r="GYY41" s="48"/>
      <c r="GYZ41" s="48"/>
      <c r="GZA41" s="44"/>
      <c r="GZB41" s="44"/>
      <c r="GZC41" s="44"/>
      <c r="GZD41" s="44"/>
      <c r="GZE41" s="49"/>
      <c r="GZF41" s="50"/>
      <c r="GZG41" s="37"/>
      <c r="GZH41" s="40"/>
      <c r="GZI41" s="41"/>
      <c r="GZJ41" s="42"/>
      <c r="GZK41" s="43"/>
      <c r="GZL41" s="44"/>
      <c r="GZM41" s="45"/>
      <c r="GZN41" s="45"/>
      <c r="GZO41" s="45"/>
      <c r="GZP41" s="45"/>
      <c r="GZQ41" s="45"/>
      <c r="GZR41" s="46"/>
      <c r="GZS41" s="46"/>
      <c r="GZT41" s="46"/>
      <c r="GZU41" s="46"/>
      <c r="GZV41" s="46"/>
      <c r="GZW41" s="46"/>
      <c r="GZX41" s="46"/>
      <c r="GZY41" s="46"/>
      <c r="GZZ41" s="46"/>
      <c r="HAA41" s="46"/>
      <c r="HAB41" s="47"/>
      <c r="HAC41" s="48"/>
      <c r="HAD41" s="48"/>
      <c r="HAE41" s="44"/>
      <c r="HAF41" s="44"/>
      <c r="HAG41" s="44"/>
      <c r="HAH41" s="44"/>
      <c r="HAI41" s="49"/>
      <c r="HAJ41" s="50"/>
      <c r="HAK41" s="37"/>
      <c r="HAL41" s="40"/>
      <c r="HAM41" s="41"/>
      <c r="HAN41" s="42"/>
      <c r="HAO41" s="43"/>
      <c r="HAP41" s="44"/>
      <c r="HAQ41" s="45"/>
      <c r="HAR41" s="45"/>
      <c r="HAS41" s="45"/>
      <c r="HAT41" s="45"/>
      <c r="HAU41" s="45"/>
      <c r="HAV41" s="46"/>
      <c r="HAW41" s="46"/>
      <c r="HAX41" s="46"/>
      <c r="HAY41" s="46"/>
      <c r="HAZ41" s="46"/>
      <c r="HBA41" s="46"/>
      <c r="HBB41" s="46"/>
      <c r="HBC41" s="46"/>
      <c r="HBD41" s="46"/>
      <c r="HBE41" s="46"/>
      <c r="HBF41" s="47"/>
      <c r="HBG41" s="48"/>
      <c r="HBH41" s="48"/>
      <c r="HBI41" s="44"/>
      <c r="HBJ41" s="44"/>
      <c r="HBK41" s="44"/>
      <c r="HBL41" s="44"/>
      <c r="HBM41" s="49"/>
      <c r="HBN41" s="50"/>
      <c r="HBO41" s="37"/>
      <c r="HBP41" s="40"/>
      <c r="HBQ41" s="41"/>
      <c r="HBR41" s="42"/>
      <c r="HBS41" s="43"/>
      <c r="HBT41" s="44"/>
      <c r="HBU41" s="45"/>
      <c r="HBV41" s="45"/>
      <c r="HBW41" s="45"/>
      <c r="HBX41" s="45"/>
      <c r="HBY41" s="45"/>
      <c r="HBZ41" s="46"/>
      <c r="HCA41" s="46"/>
      <c r="HCB41" s="46"/>
      <c r="HCC41" s="46"/>
      <c r="HCD41" s="46"/>
      <c r="HCE41" s="46"/>
      <c r="HCF41" s="46"/>
      <c r="HCG41" s="46"/>
      <c r="HCH41" s="46"/>
      <c r="HCI41" s="46"/>
      <c r="HCJ41" s="47"/>
      <c r="HCK41" s="48"/>
      <c r="HCL41" s="48"/>
      <c r="HCM41" s="44"/>
      <c r="HCN41" s="44"/>
      <c r="HCO41" s="44"/>
      <c r="HCP41" s="44"/>
      <c r="HCQ41" s="49"/>
      <c r="HCR41" s="50"/>
      <c r="HCS41" s="37"/>
      <c r="HCT41" s="40"/>
      <c r="HCU41" s="41"/>
      <c r="HCV41" s="42"/>
      <c r="HCW41" s="43"/>
      <c r="HCX41" s="44"/>
      <c r="HCY41" s="45"/>
      <c r="HCZ41" s="45"/>
      <c r="HDA41" s="45"/>
      <c r="HDB41" s="45"/>
      <c r="HDC41" s="45"/>
      <c r="HDD41" s="46"/>
      <c r="HDE41" s="46"/>
      <c r="HDF41" s="46"/>
      <c r="HDG41" s="46"/>
      <c r="HDH41" s="46"/>
      <c r="HDI41" s="46"/>
      <c r="HDJ41" s="46"/>
      <c r="HDK41" s="46"/>
      <c r="HDL41" s="46"/>
      <c r="HDM41" s="46"/>
      <c r="HDN41" s="47"/>
      <c r="HDO41" s="48"/>
      <c r="HDP41" s="48"/>
      <c r="HDQ41" s="44"/>
      <c r="HDR41" s="44"/>
      <c r="HDS41" s="44"/>
      <c r="HDT41" s="44"/>
      <c r="HDU41" s="49"/>
      <c r="HDV41" s="50"/>
      <c r="HDW41" s="37"/>
      <c r="HDX41" s="40"/>
      <c r="HDY41" s="41"/>
      <c r="HDZ41" s="42"/>
      <c r="HEA41" s="43"/>
      <c r="HEB41" s="44"/>
      <c r="HEC41" s="45"/>
      <c r="HED41" s="45"/>
      <c r="HEE41" s="45"/>
      <c r="HEF41" s="45"/>
      <c r="HEG41" s="45"/>
      <c r="HEH41" s="46"/>
      <c r="HEI41" s="46"/>
      <c r="HEJ41" s="46"/>
      <c r="HEK41" s="46"/>
      <c r="HEL41" s="46"/>
      <c r="HEM41" s="46"/>
      <c r="HEN41" s="46"/>
      <c r="HEO41" s="46"/>
      <c r="HEP41" s="46"/>
      <c r="HEQ41" s="46"/>
      <c r="HER41" s="47"/>
      <c r="HES41" s="48"/>
      <c r="HET41" s="48"/>
      <c r="HEU41" s="44"/>
      <c r="HEV41" s="44"/>
      <c r="HEW41" s="44"/>
      <c r="HEX41" s="44"/>
      <c r="HEY41" s="49"/>
      <c r="HEZ41" s="50"/>
      <c r="HFA41" s="37"/>
      <c r="HFB41" s="40"/>
      <c r="HFC41" s="41"/>
      <c r="HFD41" s="42"/>
      <c r="HFE41" s="43"/>
      <c r="HFF41" s="44"/>
      <c r="HFG41" s="45"/>
      <c r="HFH41" s="45"/>
      <c r="HFI41" s="45"/>
      <c r="HFJ41" s="45"/>
      <c r="HFK41" s="45"/>
      <c r="HFL41" s="46"/>
      <c r="HFM41" s="46"/>
      <c r="HFN41" s="46"/>
      <c r="HFO41" s="46"/>
      <c r="HFP41" s="46"/>
      <c r="HFQ41" s="46"/>
      <c r="HFR41" s="46"/>
      <c r="HFS41" s="46"/>
      <c r="HFT41" s="46"/>
      <c r="HFU41" s="46"/>
      <c r="HFV41" s="47"/>
      <c r="HFW41" s="48"/>
      <c r="HFX41" s="48"/>
      <c r="HFY41" s="44"/>
      <c r="HFZ41" s="44"/>
      <c r="HGA41" s="44"/>
      <c r="HGB41" s="44"/>
      <c r="HGC41" s="49"/>
      <c r="HGD41" s="50"/>
      <c r="HGE41" s="37"/>
      <c r="HGF41" s="40"/>
      <c r="HGG41" s="41"/>
      <c r="HGH41" s="42"/>
      <c r="HGI41" s="43"/>
      <c r="HGJ41" s="44"/>
      <c r="HGK41" s="45"/>
      <c r="HGL41" s="45"/>
      <c r="HGM41" s="45"/>
      <c r="HGN41" s="45"/>
      <c r="HGO41" s="45"/>
      <c r="HGP41" s="46"/>
      <c r="HGQ41" s="46"/>
      <c r="HGR41" s="46"/>
      <c r="HGS41" s="46"/>
      <c r="HGT41" s="46"/>
      <c r="HGU41" s="46"/>
      <c r="HGV41" s="46"/>
      <c r="HGW41" s="46"/>
      <c r="HGX41" s="46"/>
      <c r="HGY41" s="46"/>
      <c r="HGZ41" s="47"/>
      <c r="HHA41" s="48"/>
      <c r="HHB41" s="48"/>
      <c r="HHC41" s="44"/>
      <c r="HHD41" s="44"/>
      <c r="HHE41" s="44"/>
      <c r="HHF41" s="44"/>
      <c r="HHG41" s="49"/>
      <c r="HHH41" s="50"/>
      <c r="HHI41" s="37"/>
      <c r="HHJ41" s="40"/>
      <c r="HHK41" s="41"/>
      <c r="HHL41" s="42"/>
      <c r="HHM41" s="43"/>
      <c r="HHN41" s="44"/>
      <c r="HHO41" s="45"/>
      <c r="HHP41" s="45"/>
      <c r="HHQ41" s="45"/>
      <c r="HHR41" s="45"/>
      <c r="HHS41" s="45"/>
      <c r="HHT41" s="46"/>
      <c r="HHU41" s="46"/>
      <c r="HHV41" s="46"/>
      <c r="HHW41" s="46"/>
      <c r="HHX41" s="46"/>
      <c r="HHY41" s="46"/>
      <c r="HHZ41" s="46"/>
      <c r="HIA41" s="46"/>
      <c r="HIB41" s="46"/>
      <c r="HIC41" s="46"/>
      <c r="HID41" s="47"/>
      <c r="HIE41" s="48"/>
      <c r="HIF41" s="48"/>
      <c r="HIG41" s="44"/>
      <c r="HIH41" s="44"/>
      <c r="HII41" s="44"/>
      <c r="HIJ41" s="44"/>
      <c r="HIK41" s="49"/>
      <c r="HIL41" s="50"/>
      <c r="HIM41" s="37"/>
      <c r="HIN41" s="40"/>
      <c r="HIO41" s="41"/>
      <c r="HIP41" s="42"/>
      <c r="HIQ41" s="43"/>
      <c r="HIR41" s="44"/>
      <c r="HIS41" s="45"/>
      <c r="HIT41" s="45"/>
      <c r="HIU41" s="45"/>
      <c r="HIV41" s="45"/>
      <c r="HIW41" s="45"/>
      <c r="HIX41" s="46"/>
      <c r="HIY41" s="46"/>
      <c r="HIZ41" s="46"/>
      <c r="HJA41" s="46"/>
      <c r="HJB41" s="46"/>
      <c r="HJC41" s="46"/>
      <c r="HJD41" s="46"/>
      <c r="HJE41" s="46"/>
      <c r="HJF41" s="46"/>
      <c r="HJG41" s="46"/>
      <c r="HJH41" s="47"/>
      <c r="HJI41" s="48"/>
      <c r="HJJ41" s="48"/>
      <c r="HJK41" s="44"/>
      <c r="HJL41" s="44"/>
      <c r="HJM41" s="44"/>
      <c r="HJN41" s="44"/>
      <c r="HJO41" s="49"/>
      <c r="HJP41" s="50"/>
      <c r="HJQ41" s="37"/>
      <c r="HJR41" s="40"/>
      <c r="HJS41" s="41"/>
      <c r="HJT41" s="42"/>
      <c r="HJU41" s="43"/>
      <c r="HJV41" s="44"/>
      <c r="HJW41" s="45"/>
      <c r="HJX41" s="45"/>
      <c r="HJY41" s="45"/>
      <c r="HJZ41" s="45"/>
      <c r="HKA41" s="45"/>
      <c r="HKB41" s="46"/>
      <c r="HKC41" s="46"/>
      <c r="HKD41" s="46"/>
      <c r="HKE41" s="46"/>
      <c r="HKF41" s="46"/>
      <c r="HKG41" s="46"/>
      <c r="HKH41" s="46"/>
      <c r="HKI41" s="46"/>
      <c r="HKJ41" s="46"/>
      <c r="HKK41" s="46"/>
      <c r="HKL41" s="47"/>
      <c r="HKM41" s="48"/>
      <c r="HKN41" s="48"/>
      <c r="HKO41" s="44"/>
      <c r="HKP41" s="44"/>
      <c r="HKQ41" s="44"/>
      <c r="HKR41" s="44"/>
      <c r="HKS41" s="49"/>
      <c r="HKT41" s="50"/>
      <c r="HKU41" s="37"/>
      <c r="HKV41" s="40"/>
      <c r="HKW41" s="41"/>
      <c r="HKX41" s="42"/>
      <c r="HKY41" s="43"/>
      <c r="HKZ41" s="44"/>
      <c r="HLA41" s="45"/>
      <c r="HLB41" s="45"/>
      <c r="HLC41" s="45"/>
      <c r="HLD41" s="45"/>
      <c r="HLE41" s="45"/>
      <c r="HLF41" s="46"/>
      <c r="HLG41" s="46"/>
      <c r="HLH41" s="46"/>
      <c r="HLI41" s="46"/>
      <c r="HLJ41" s="46"/>
      <c r="HLK41" s="46"/>
      <c r="HLL41" s="46"/>
      <c r="HLM41" s="46"/>
      <c r="HLN41" s="46"/>
      <c r="HLO41" s="46"/>
      <c r="HLP41" s="47"/>
      <c r="HLQ41" s="48"/>
      <c r="HLR41" s="48"/>
      <c r="HLS41" s="44"/>
      <c r="HLT41" s="44"/>
      <c r="HLU41" s="44"/>
      <c r="HLV41" s="44"/>
      <c r="HLW41" s="49"/>
      <c r="HLX41" s="50"/>
      <c r="HLY41" s="37"/>
      <c r="HLZ41" s="40"/>
      <c r="HMA41" s="41"/>
      <c r="HMB41" s="42"/>
      <c r="HMC41" s="43"/>
      <c r="HMD41" s="44"/>
      <c r="HME41" s="45"/>
      <c r="HMF41" s="45"/>
      <c r="HMG41" s="45"/>
      <c r="HMH41" s="45"/>
      <c r="HMI41" s="45"/>
      <c r="HMJ41" s="46"/>
      <c r="HMK41" s="46"/>
      <c r="HML41" s="46"/>
      <c r="HMM41" s="46"/>
      <c r="HMN41" s="46"/>
      <c r="HMO41" s="46"/>
      <c r="HMP41" s="46"/>
      <c r="HMQ41" s="46"/>
      <c r="HMR41" s="46"/>
      <c r="HMS41" s="46"/>
      <c r="HMT41" s="47"/>
      <c r="HMU41" s="48"/>
      <c r="HMV41" s="48"/>
      <c r="HMW41" s="44"/>
      <c r="HMX41" s="44"/>
      <c r="HMY41" s="44"/>
      <c r="HMZ41" s="44"/>
      <c r="HNA41" s="49"/>
      <c r="HNB41" s="50"/>
      <c r="HNC41" s="37"/>
      <c r="HND41" s="40"/>
      <c r="HNE41" s="41"/>
      <c r="HNF41" s="42"/>
      <c r="HNG41" s="43"/>
      <c r="HNH41" s="44"/>
      <c r="HNI41" s="45"/>
      <c r="HNJ41" s="45"/>
      <c r="HNK41" s="45"/>
      <c r="HNL41" s="45"/>
      <c r="HNM41" s="45"/>
      <c r="HNN41" s="46"/>
      <c r="HNO41" s="46"/>
      <c r="HNP41" s="46"/>
      <c r="HNQ41" s="46"/>
      <c r="HNR41" s="46"/>
      <c r="HNS41" s="46"/>
      <c r="HNT41" s="46"/>
      <c r="HNU41" s="46"/>
      <c r="HNV41" s="46"/>
      <c r="HNW41" s="46"/>
      <c r="HNX41" s="47"/>
      <c r="HNY41" s="48"/>
      <c r="HNZ41" s="48"/>
      <c r="HOA41" s="44"/>
      <c r="HOB41" s="44"/>
      <c r="HOC41" s="44"/>
      <c r="HOD41" s="44"/>
      <c r="HOE41" s="49"/>
      <c r="HOF41" s="50"/>
      <c r="HOG41" s="37"/>
      <c r="HOH41" s="40"/>
      <c r="HOI41" s="41"/>
      <c r="HOJ41" s="42"/>
      <c r="HOK41" s="43"/>
      <c r="HOL41" s="44"/>
      <c r="HOM41" s="45"/>
      <c r="HON41" s="45"/>
      <c r="HOO41" s="45"/>
      <c r="HOP41" s="45"/>
      <c r="HOQ41" s="45"/>
      <c r="HOR41" s="46"/>
      <c r="HOS41" s="46"/>
      <c r="HOT41" s="46"/>
      <c r="HOU41" s="46"/>
      <c r="HOV41" s="46"/>
      <c r="HOW41" s="46"/>
      <c r="HOX41" s="46"/>
      <c r="HOY41" s="46"/>
      <c r="HOZ41" s="46"/>
      <c r="HPA41" s="46"/>
      <c r="HPB41" s="47"/>
      <c r="HPC41" s="48"/>
      <c r="HPD41" s="48"/>
      <c r="HPE41" s="44"/>
      <c r="HPF41" s="44"/>
      <c r="HPG41" s="44"/>
      <c r="HPH41" s="44"/>
      <c r="HPI41" s="49"/>
      <c r="HPJ41" s="50"/>
      <c r="HPK41" s="37"/>
      <c r="HPL41" s="40"/>
      <c r="HPM41" s="41"/>
      <c r="HPN41" s="42"/>
      <c r="HPO41" s="43"/>
      <c r="HPP41" s="44"/>
      <c r="HPQ41" s="45"/>
      <c r="HPR41" s="45"/>
      <c r="HPS41" s="45"/>
      <c r="HPT41" s="45"/>
      <c r="HPU41" s="45"/>
      <c r="HPV41" s="46"/>
      <c r="HPW41" s="46"/>
      <c r="HPX41" s="46"/>
      <c r="HPY41" s="46"/>
      <c r="HPZ41" s="46"/>
      <c r="HQA41" s="46"/>
      <c r="HQB41" s="46"/>
      <c r="HQC41" s="46"/>
      <c r="HQD41" s="46"/>
      <c r="HQE41" s="46"/>
      <c r="HQF41" s="47"/>
      <c r="HQG41" s="48"/>
      <c r="HQH41" s="48"/>
      <c r="HQI41" s="44"/>
      <c r="HQJ41" s="44"/>
      <c r="HQK41" s="44"/>
      <c r="HQL41" s="44"/>
      <c r="HQM41" s="49"/>
      <c r="HQN41" s="50"/>
      <c r="HQO41" s="37"/>
      <c r="HQP41" s="40"/>
      <c r="HQQ41" s="41"/>
      <c r="HQR41" s="42"/>
      <c r="HQS41" s="43"/>
      <c r="HQT41" s="44"/>
      <c r="HQU41" s="45"/>
      <c r="HQV41" s="45"/>
      <c r="HQW41" s="45"/>
      <c r="HQX41" s="45"/>
      <c r="HQY41" s="45"/>
      <c r="HQZ41" s="46"/>
      <c r="HRA41" s="46"/>
      <c r="HRB41" s="46"/>
      <c r="HRC41" s="46"/>
      <c r="HRD41" s="46"/>
      <c r="HRE41" s="46"/>
      <c r="HRF41" s="46"/>
      <c r="HRG41" s="46"/>
      <c r="HRH41" s="46"/>
      <c r="HRI41" s="46"/>
      <c r="HRJ41" s="47"/>
      <c r="HRK41" s="48"/>
      <c r="HRL41" s="48"/>
      <c r="HRM41" s="44"/>
      <c r="HRN41" s="44"/>
      <c r="HRO41" s="44"/>
      <c r="HRP41" s="44"/>
      <c r="HRQ41" s="49"/>
      <c r="HRR41" s="50"/>
      <c r="HRS41" s="37"/>
      <c r="HRT41" s="40"/>
      <c r="HRU41" s="41"/>
      <c r="HRV41" s="42"/>
      <c r="HRW41" s="43"/>
      <c r="HRX41" s="44"/>
      <c r="HRY41" s="45"/>
      <c r="HRZ41" s="45"/>
      <c r="HSA41" s="45"/>
      <c r="HSB41" s="45"/>
      <c r="HSC41" s="45"/>
      <c r="HSD41" s="46"/>
      <c r="HSE41" s="46"/>
      <c r="HSF41" s="46"/>
      <c r="HSG41" s="46"/>
      <c r="HSH41" s="46"/>
      <c r="HSI41" s="46"/>
      <c r="HSJ41" s="46"/>
      <c r="HSK41" s="46"/>
      <c r="HSL41" s="46"/>
      <c r="HSM41" s="46"/>
      <c r="HSN41" s="47"/>
      <c r="HSO41" s="48"/>
      <c r="HSP41" s="48"/>
      <c r="HSQ41" s="44"/>
      <c r="HSR41" s="44"/>
      <c r="HSS41" s="44"/>
      <c r="HST41" s="44"/>
      <c r="HSU41" s="49"/>
      <c r="HSV41" s="50"/>
      <c r="HSW41" s="37"/>
      <c r="HSX41" s="40"/>
      <c r="HSY41" s="41"/>
      <c r="HSZ41" s="42"/>
      <c r="HTA41" s="43"/>
      <c r="HTB41" s="44"/>
      <c r="HTC41" s="45"/>
      <c r="HTD41" s="45"/>
      <c r="HTE41" s="45"/>
      <c r="HTF41" s="45"/>
      <c r="HTG41" s="45"/>
      <c r="HTH41" s="46"/>
      <c r="HTI41" s="46"/>
      <c r="HTJ41" s="46"/>
      <c r="HTK41" s="46"/>
      <c r="HTL41" s="46"/>
      <c r="HTM41" s="46"/>
      <c r="HTN41" s="46"/>
      <c r="HTO41" s="46"/>
      <c r="HTP41" s="46"/>
      <c r="HTQ41" s="46"/>
      <c r="HTR41" s="47"/>
      <c r="HTS41" s="48"/>
      <c r="HTT41" s="48"/>
      <c r="HTU41" s="44"/>
      <c r="HTV41" s="44"/>
      <c r="HTW41" s="44"/>
      <c r="HTX41" s="44"/>
      <c r="HTY41" s="49"/>
      <c r="HTZ41" s="50"/>
      <c r="HUA41" s="37"/>
      <c r="HUB41" s="40"/>
      <c r="HUC41" s="41"/>
      <c r="HUD41" s="42"/>
      <c r="HUE41" s="43"/>
      <c r="HUF41" s="44"/>
      <c r="HUG41" s="45"/>
      <c r="HUH41" s="45"/>
      <c r="HUI41" s="45"/>
      <c r="HUJ41" s="45"/>
      <c r="HUK41" s="45"/>
      <c r="HUL41" s="46"/>
      <c r="HUM41" s="46"/>
      <c r="HUN41" s="46"/>
      <c r="HUO41" s="46"/>
      <c r="HUP41" s="46"/>
      <c r="HUQ41" s="46"/>
      <c r="HUR41" s="46"/>
      <c r="HUS41" s="46"/>
      <c r="HUT41" s="46"/>
      <c r="HUU41" s="46"/>
      <c r="HUV41" s="47"/>
      <c r="HUW41" s="48"/>
      <c r="HUX41" s="48"/>
      <c r="HUY41" s="44"/>
      <c r="HUZ41" s="44"/>
      <c r="HVA41" s="44"/>
      <c r="HVB41" s="44"/>
      <c r="HVC41" s="49"/>
      <c r="HVD41" s="50"/>
      <c r="HVE41" s="37"/>
      <c r="HVF41" s="40"/>
      <c r="HVG41" s="41"/>
      <c r="HVH41" s="42"/>
      <c r="HVI41" s="43"/>
      <c r="HVJ41" s="44"/>
      <c r="HVK41" s="45"/>
      <c r="HVL41" s="45"/>
      <c r="HVM41" s="45"/>
      <c r="HVN41" s="45"/>
      <c r="HVO41" s="45"/>
      <c r="HVP41" s="46"/>
      <c r="HVQ41" s="46"/>
      <c r="HVR41" s="46"/>
      <c r="HVS41" s="46"/>
      <c r="HVT41" s="46"/>
      <c r="HVU41" s="46"/>
      <c r="HVV41" s="46"/>
      <c r="HVW41" s="46"/>
      <c r="HVX41" s="46"/>
      <c r="HVY41" s="46"/>
      <c r="HVZ41" s="47"/>
      <c r="HWA41" s="48"/>
      <c r="HWB41" s="48"/>
      <c r="HWC41" s="44"/>
      <c r="HWD41" s="44"/>
      <c r="HWE41" s="44"/>
      <c r="HWF41" s="44"/>
      <c r="HWG41" s="49"/>
      <c r="HWH41" s="50"/>
      <c r="HWI41" s="37"/>
      <c r="HWJ41" s="40"/>
      <c r="HWK41" s="41"/>
      <c r="HWL41" s="42"/>
      <c r="HWM41" s="43"/>
      <c r="HWN41" s="44"/>
      <c r="HWO41" s="45"/>
      <c r="HWP41" s="45"/>
      <c r="HWQ41" s="45"/>
      <c r="HWR41" s="45"/>
      <c r="HWS41" s="45"/>
      <c r="HWT41" s="46"/>
      <c r="HWU41" s="46"/>
      <c r="HWV41" s="46"/>
      <c r="HWW41" s="46"/>
      <c r="HWX41" s="46"/>
      <c r="HWY41" s="46"/>
      <c r="HWZ41" s="46"/>
      <c r="HXA41" s="46"/>
      <c r="HXB41" s="46"/>
      <c r="HXC41" s="46"/>
      <c r="HXD41" s="47"/>
      <c r="HXE41" s="48"/>
      <c r="HXF41" s="48"/>
      <c r="HXG41" s="44"/>
      <c r="HXH41" s="44"/>
      <c r="HXI41" s="44"/>
      <c r="HXJ41" s="44"/>
      <c r="HXK41" s="49"/>
      <c r="HXL41" s="50"/>
      <c r="HXM41" s="37"/>
      <c r="HXN41" s="40"/>
      <c r="HXO41" s="41"/>
      <c r="HXP41" s="42"/>
      <c r="HXQ41" s="43"/>
      <c r="HXR41" s="44"/>
      <c r="HXS41" s="45"/>
      <c r="HXT41" s="45"/>
      <c r="HXU41" s="45"/>
      <c r="HXV41" s="45"/>
      <c r="HXW41" s="45"/>
      <c r="HXX41" s="46"/>
      <c r="HXY41" s="46"/>
      <c r="HXZ41" s="46"/>
      <c r="HYA41" s="46"/>
      <c r="HYB41" s="46"/>
      <c r="HYC41" s="46"/>
      <c r="HYD41" s="46"/>
      <c r="HYE41" s="46"/>
      <c r="HYF41" s="46"/>
      <c r="HYG41" s="46"/>
      <c r="HYH41" s="47"/>
      <c r="HYI41" s="48"/>
      <c r="HYJ41" s="48"/>
      <c r="HYK41" s="44"/>
      <c r="HYL41" s="44"/>
      <c r="HYM41" s="44"/>
      <c r="HYN41" s="44"/>
      <c r="HYO41" s="49"/>
      <c r="HYP41" s="50"/>
      <c r="HYQ41" s="37"/>
      <c r="HYR41" s="40"/>
      <c r="HYS41" s="41"/>
      <c r="HYT41" s="42"/>
      <c r="HYU41" s="43"/>
      <c r="HYV41" s="44"/>
      <c r="HYW41" s="45"/>
      <c r="HYX41" s="45"/>
      <c r="HYY41" s="45"/>
      <c r="HYZ41" s="45"/>
      <c r="HZA41" s="45"/>
      <c r="HZB41" s="46"/>
      <c r="HZC41" s="46"/>
      <c r="HZD41" s="46"/>
      <c r="HZE41" s="46"/>
      <c r="HZF41" s="46"/>
      <c r="HZG41" s="46"/>
      <c r="HZH41" s="46"/>
      <c r="HZI41" s="46"/>
      <c r="HZJ41" s="46"/>
      <c r="HZK41" s="46"/>
      <c r="HZL41" s="47"/>
      <c r="HZM41" s="48"/>
      <c r="HZN41" s="48"/>
      <c r="HZO41" s="44"/>
      <c r="HZP41" s="44"/>
      <c r="HZQ41" s="44"/>
      <c r="HZR41" s="44"/>
      <c r="HZS41" s="49"/>
      <c r="HZT41" s="50"/>
      <c r="HZU41" s="37"/>
      <c r="HZV41" s="40"/>
      <c r="HZW41" s="41"/>
      <c r="HZX41" s="42"/>
      <c r="HZY41" s="43"/>
      <c r="HZZ41" s="44"/>
      <c r="IAA41" s="45"/>
      <c r="IAB41" s="45"/>
      <c r="IAC41" s="45"/>
      <c r="IAD41" s="45"/>
      <c r="IAE41" s="45"/>
      <c r="IAF41" s="46"/>
      <c r="IAG41" s="46"/>
      <c r="IAH41" s="46"/>
      <c r="IAI41" s="46"/>
      <c r="IAJ41" s="46"/>
      <c r="IAK41" s="46"/>
      <c r="IAL41" s="46"/>
      <c r="IAM41" s="46"/>
      <c r="IAN41" s="46"/>
      <c r="IAO41" s="46"/>
      <c r="IAP41" s="47"/>
      <c r="IAQ41" s="48"/>
      <c r="IAR41" s="48"/>
      <c r="IAS41" s="44"/>
      <c r="IAT41" s="44"/>
      <c r="IAU41" s="44"/>
      <c r="IAV41" s="44"/>
      <c r="IAW41" s="49"/>
      <c r="IAX41" s="50"/>
      <c r="IAY41" s="37"/>
      <c r="IAZ41" s="40"/>
      <c r="IBA41" s="41"/>
      <c r="IBB41" s="42"/>
      <c r="IBC41" s="43"/>
      <c r="IBD41" s="44"/>
      <c r="IBE41" s="45"/>
      <c r="IBF41" s="45"/>
      <c r="IBG41" s="45"/>
      <c r="IBH41" s="45"/>
      <c r="IBI41" s="45"/>
      <c r="IBJ41" s="46"/>
      <c r="IBK41" s="46"/>
      <c r="IBL41" s="46"/>
      <c r="IBM41" s="46"/>
      <c r="IBN41" s="46"/>
      <c r="IBO41" s="46"/>
      <c r="IBP41" s="46"/>
      <c r="IBQ41" s="46"/>
      <c r="IBR41" s="46"/>
      <c r="IBS41" s="46"/>
      <c r="IBT41" s="47"/>
      <c r="IBU41" s="48"/>
      <c r="IBV41" s="48"/>
      <c r="IBW41" s="44"/>
      <c r="IBX41" s="44"/>
      <c r="IBY41" s="44"/>
      <c r="IBZ41" s="44"/>
      <c r="ICA41" s="49"/>
      <c r="ICB41" s="50"/>
      <c r="ICC41" s="37"/>
      <c r="ICD41" s="40"/>
      <c r="ICE41" s="41"/>
      <c r="ICF41" s="42"/>
      <c r="ICG41" s="43"/>
      <c r="ICH41" s="44"/>
      <c r="ICI41" s="45"/>
      <c r="ICJ41" s="45"/>
      <c r="ICK41" s="45"/>
      <c r="ICL41" s="45"/>
      <c r="ICM41" s="45"/>
      <c r="ICN41" s="46"/>
      <c r="ICO41" s="46"/>
      <c r="ICP41" s="46"/>
      <c r="ICQ41" s="46"/>
      <c r="ICR41" s="46"/>
      <c r="ICS41" s="46"/>
      <c r="ICT41" s="46"/>
      <c r="ICU41" s="46"/>
      <c r="ICV41" s="46"/>
      <c r="ICW41" s="46"/>
      <c r="ICX41" s="47"/>
      <c r="ICY41" s="48"/>
      <c r="ICZ41" s="48"/>
      <c r="IDA41" s="44"/>
      <c r="IDB41" s="44"/>
      <c r="IDC41" s="44"/>
      <c r="IDD41" s="44"/>
      <c r="IDE41" s="49"/>
      <c r="IDF41" s="50"/>
      <c r="IDG41" s="37"/>
      <c r="IDH41" s="40"/>
      <c r="IDI41" s="41"/>
      <c r="IDJ41" s="42"/>
      <c r="IDK41" s="43"/>
      <c r="IDL41" s="44"/>
      <c r="IDM41" s="45"/>
      <c r="IDN41" s="45"/>
      <c r="IDO41" s="45"/>
      <c r="IDP41" s="45"/>
      <c r="IDQ41" s="45"/>
      <c r="IDR41" s="46"/>
      <c r="IDS41" s="46"/>
      <c r="IDT41" s="46"/>
      <c r="IDU41" s="46"/>
      <c r="IDV41" s="46"/>
      <c r="IDW41" s="46"/>
      <c r="IDX41" s="46"/>
      <c r="IDY41" s="46"/>
      <c r="IDZ41" s="46"/>
      <c r="IEA41" s="46"/>
      <c r="IEB41" s="47"/>
      <c r="IEC41" s="48"/>
      <c r="IED41" s="48"/>
      <c r="IEE41" s="44"/>
      <c r="IEF41" s="44"/>
      <c r="IEG41" s="44"/>
      <c r="IEH41" s="44"/>
      <c r="IEI41" s="49"/>
      <c r="IEJ41" s="50"/>
      <c r="IEK41" s="37"/>
      <c r="IEL41" s="40"/>
      <c r="IEM41" s="41"/>
      <c r="IEN41" s="42"/>
      <c r="IEO41" s="43"/>
      <c r="IEP41" s="44"/>
      <c r="IEQ41" s="45"/>
      <c r="IER41" s="45"/>
      <c r="IES41" s="45"/>
      <c r="IET41" s="45"/>
      <c r="IEU41" s="45"/>
      <c r="IEV41" s="46"/>
      <c r="IEW41" s="46"/>
      <c r="IEX41" s="46"/>
      <c r="IEY41" s="46"/>
      <c r="IEZ41" s="46"/>
      <c r="IFA41" s="46"/>
      <c r="IFB41" s="46"/>
      <c r="IFC41" s="46"/>
      <c r="IFD41" s="46"/>
      <c r="IFE41" s="46"/>
      <c r="IFF41" s="47"/>
      <c r="IFG41" s="48"/>
      <c r="IFH41" s="48"/>
      <c r="IFI41" s="44"/>
      <c r="IFJ41" s="44"/>
      <c r="IFK41" s="44"/>
      <c r="IFL41" s="44"/>
      <c r="IFM41" s="49"/>
      <c r="IFN41" s="50"/>
      <c r="IFO41" s="37"/>
      <c r="IFP41" s="40"/>
      <c r="IFQ41" s="41"/>
      <c r="IFR41" s="42"/>
      <c r="IFS41" s="43"/>
      <c r="IFT41" s="44"/>
      <c r="IFU41" s="45"/>
      <c r="IFV41" s="45"/>
      <c r="IFW41" s="45"/>
      <c r="IFX41" s="45"/>
      <c r="IFY41" s="45"/>
      <c r="IFZ41" s="46"/>
      <c r="IGA41" s="46"/>
      <c r="IGB41" s="46"/>
      <c r="IGC41" s="46"/>
      <c r="IGD41" s="46"/>
      <c r="IGE41" s="46"/>
      <c r="IGF41" s="46"/>
      <c r="IGG41" s="46"/>
      <c r="IGH41" s="46"/>
      <c r="IGI41" s="46"/>
      <c r="IGJ41" s="47"/>
      <c r="IGK41" s="48"/>
      <c r="IGL41" s="48"/>
      <c r="IGM41" s="44"/>
      <c r="IGN41" s="44"/>
      <c r="IGO41" s="44"/>
      <c r="IGP41" s="44"/>
      <c r="IGQ41" s="49"/>
      <c r="IGR41" s="50"/>
      <c r="IGS41" s="37"/>
      <c r="IGT41" s="40"/>
      <c r="IGU41" s="41"/>
      <c r="IGV41" s="42"/>
      <c r="IGW41" s="43"/>
      <c r="IGX41" s="44"/>
      <c r="IGY41" s="45"/>
      <c r="IGZ41" s="45"/>
      <c r="IHA41" s="45"/>
      <c r="IHB41" s="45"/>
      <c r="IHC41" s="45"/>
      <c r="IHD41" s="46"/>
      <c r="IHE41" s="46"/>
      <c r="IHF41" s="46"/>
      <c r="IHG41" s="46"/>
      <c r="IHH41" s="46"/>
      <c r="IHI41" s="46"/>
      <c r="IHJ41" s="46"/>
      <c r="IHK41" s="46"/>
      <c r="IHL41" s="46"/>
      <c r="IHM41" s="46"/>
      <c r="IHN41" s="47"/>
      <c r="IHO41" s="48"/>
      <c r="IHP41" s="48"/>
      <c r="IHQ41" s="44"/>
      <c r="IHR41" s="44"/>
      <c r="IHS41" s="44"/>
      <c r="IHT41" s="44"/>
      <c r="IHU41" s="49"/>
      <c r="IHV41" s="50"/>
      <c r="IHW41" s="37"/>
      <c r="IHX41" s="40"/>
      <c r="IHY41" s="41"/>
      <c r="IHZ41" s="42"/>
      <c r="IIA41" s="43"/>
      <c r="IIB41" s="44"/>
      <c r="IIC41" s="45"/>
      <c r="IID41" s="45"/>
      <c r="IIE41" s="45"/>
      <c r="IIF41" s="45"/>
      <c r="IIG41" s="45"/>
      <c r="IIH41" s="46"/>
      <c r="III41" s="46"/>
      <c r="IIJ41" s="46"/>
      <c r="IIK41" s="46"/>
      <c r="IIL41" s="46"/>
      <c r="IIM41" s="46"/>
      <c r="IIN41" s="46"/>
      <c r="IIO41" s="46"/>
      <c r="IIP41" s="46"/>
      <c r="IIQ41" s="46"/>
      <c r="IIR41" s="47"/>
      <c r="IIS41" s="48"/>
      <c r="IIT41" s="48"/>
      <c r="IIU41" s="44"/>
      <c r="IIV41" s="44"/>
      <c r="IIW41" s="44"/>
      <c r="IIX41" s="44"/>
      <c r="IIY41" s="49"/>
      <c r="IIZ41" s="50"/>
      <c r="IJA41" s="37"/>
      <c r="IJB41" s="40"/>
      <c r="IJC41" s="41"/>
      <c r="IJD41" s="42"/>
      <c r="IJE41" s="43"/>
      <c r="IJF41" s="44"/>
      <c r="IJG41" s="45"/>
      <c r="IJH41" s="45"/>
      <c r="IJI41" s="45"/>
      <c r="IJJ41" s="45"/>
      <c r="IJK41" s="45"/>
      <c r="IJL41" s="46"/>
      <c r="IJM41" s="46"/>
      <c r="IJN41" s="46"/>
      <c r="IJO41" s="46"/>
      <c r="IJP41" s="46"/>
      <c r="IJQ41" s="46"/>
      <c r="IJR41" s="46"/>
      <c r="IJS41" s="46"/>
      <c r="IJT41" s="46"/>
      <c r="IJU41" s="46"/>
      <c r="IJV41" s="47"/>
      <c r="IJW41" s="48"/>
      <c r="IJX41" s="48"/>
      <c r="IJY41" s="44"/>
      <c r="IJZ41" s="44"/>
      <c r="IKA41" s="44"/>
      <c r="IKB41" s="44"/>
      <c r="IKC41" s="49"/>
      <c r="IKD41" s="50"/>
      <c r="IKE41" s="37"/>
      <c r="IKF41" s="40"/>
      <c r="IKG41" s="41"/>
      <c r="IKH41" s="42"/>
      <c r="IKI41" s="43"/>
      <c r="IKJ41" s="44"/>
      <c r="IKK41" s="45"/>
      <c r="IKL41" s="45"/>
      <c r="IKM41" s="45"/>
      <c r="IKN41" s="45"/>
      <c r="IKO41" s="45"/>
      <c r="IKP41" s="46"/>
      <c r="IKQ41" s="46"/>
      <c r="IKR41" s="46"/>
      <c r="IKS41" s="46"/>
      <c r="IKT41" s="46"/>
      <c r="IKU41" s="46"/>
      <c r="IKV41" s="46"/>
      <c r="IKW41" s="46"/>
      <c r="IKX41" s="46"/>
      <c r="IKY41" s="46"/>
      <c r="IKZ41" s="47"/>
      <c r="ILA41" s="48"/>
      <c r="ILB41" s="48"/>
      <c r="ILC41" s="44"/>
      <c r="ILD41" s="44"/>
      <c r="ILE41" s="44"/>
      <c r="ILF41" s="44"/>
      <c r="ILG41" s="49"/>
      <c r="ILH41" s="50"/>
      <c r="ILI41" s="37"/>
      <c r="ILJ41" s="40"/>
      <c r="ILK41" s="41"/>
      <c r="ILL41" s="42"/>
      <c r="ILM41" s="43"/>
      <c r="ILN41" s="44"/>
      <c r="ILO41" s="45"/>
      <c r="ILP41" s="45"/>
      <c r="ILQ41" s="45"/>
      <c r="ILR41" s="45"/>
      <c r="ILS41" s="45"/>
      <c r="ILT41" s="46"/>
      <c r="ILU41" s="46"/>
      <c r="ILV41" s="46"/>
      <c r="ILW41" s="46"/>
      <c r="ILX41" s="46"/>
      <c r="ILY41" s="46"/>
      <c r="ILZ41" s="46"/>
      <c r="IMA41" s="46"/>
      <c r="IMB41" s="46"/>
      <c r="IMC41" s="46"/>
      <c r="IMD41" s="47"/>
      <c r="IME41" s="48"/>
      <c r="IMF41" s="48"/>
      <c r="IMG41" s="44"/>
      <c r="IMH41" s="44"/>
      <c r="IMI41" s="44"/>
      <c r="IMJ41" s="44"/>
      <c r="IMK41" s="49"/>
      <c r="IML41" s="50"/>
      <c r="IMM41" s="37"/>
      <c r="IMN41" s="40"/>
      <c r="IMO41" s="41"/>
      <c r="IMP41" s="42"/>
      <c r="IMQ41" s="43"/>
      <c r="IMR41" s="44"/>
      <c r="IMS41" s="45"/>
      <c r="IMT41" s="45"/>
      <c r="IMU41" s="45"/>
      <c r="IMV41" s="45"/>
      <c r="IMW41" s="45"/>
      <c r="IMX41" s="46"/>
      <c r="IMY41" s="46"/>
      <c r="IMZ41" s="46"/>
      <c r="INA41" s="46"/>
      <c r="INB41" s="46"/>
      <c r="INC41" s="46"/>
      <c r="IND41" s="46"/>
      <c r="INE41" s="46"/>
      <c r="INF41" s="46"/>
      <c r="ING41" s="46"/>
      <c r="INH41" s="47"/>
      <c r="INI41" s="48"/>
      <c r="INJ41" s="48"/>
      <c r="INK41" s="44"/>
      <c r="INL41" s="44"/>
      <c r="INM41" s="44"/>
      <c r="INN41" s="44"/>
      <c r="INO41" s="49"/>
      <c r="INP41" s="50"/>
      <c r="INQ41" s="37"/>
      <c r="INR41" s="40"/>
      <c r="INS41" s="41"/>
      <c r="INT41" s="42"/>
      <c r="INU41" s="43"/>
      <c r="INV41" s="44"/>
      <c r="INW41" s="45"/>
      <c r="INX41" s="45"/>
      <c r="INY41" s="45"/>
      <c r="INZ41" s="45"/>
      <c r="IOA41" s="45"/>
      <c r="IOB41" s="46"/>
      <c r="IOC41" s="46"/>
      <c r="IOD41" s="46"/>
      <c r="IOE41" s="46"/>
      <c r="IOF41" s="46"/>
      <c r="IOG41" s="46"/>
      <c r="IOH41" s="46"/>
      <c r="IOI41" s="46"/>
      <c r="IOJ41" s="46"/>
      <c r="IOK41" s="46"/>
      <c r="IOL41" s="47"/>
      <c r="IOM41" s="48"/>
      <c r="ION41" s="48"/>
      <c r="IOO41" s="44"/>
      <c r="IOP41" s="44"/>
      <c r="IOQ41" s="44"/>
      <c r="IOR41" s="44"/>
      <c r="IOS41" s="49"/>
      <c r="IOT41" s="50"/>
      <c r="IOU41" s="37"/>
      <c r="IOV41" s="40"/>
      <c r="IOW41" s="41"/>
      <c r="IOX41" s="42"/>
      <c r="IOY41" s="43"/>
      <c r="IOZ41" s="44"/>
      <c r="IPA41" s="45"/>
      <c r="IPB41" s="45"/>
      <c r="IPC41" s="45"/>
      <c r="IPD41" s="45"/>
      <c r="IPE41" s="45"/>
      <c r="IPF41" s="46"/>
      <c r="IPG41" s="46"/>
      <c r="IPH41" s="46"/>
      <c r="IPI41" s="46"/>
      <c r="IPJ41" s="46"/>
      <c r="IPK41" s="46"/>
      <c r="IPL41" s="46"/>
      <c r="IPM41" s="46"/>
      <c r="IPN41" s="46"/>
      <c r="IPO41" s="46"/>
      <c r="IPP41" s="47"/>
      <c r="IPQ41" s="48"/>
      <c r="IPR41" s="48"/>
      <c r="IPS41" s="44"/>
      <c r="IPT41" s="44"/>
      <c r="IPU41" s="44"/>
      <c r="IPV41" s="44"/>
      <c r="IPW41" s="49"/>
      <c r="IPX41" s="50"/>
      <c r="IPY41" s="37"/>
      <c r="IPZ41" s="40"/>
      <c r="IQA41" s="41"/>
      <c r="IQB41" s="42"/>
      <c r="IQC41" s="43"/>
      <c r="IQD41" s="44"/>
      <c r="IQE41" s="45"/>
      <c r="IQF41" s="45"/>
      <c r="IQG41" s="45"/>
      <c r="IQH41" s="45"/>
      <c r="IQI41" s="45"/>
      <c r="IQJ41" s="46"/>
      <c r="IQK41" s="46"/>
      <c r="IQL41" s="46"/>
      <c r="IQM41" s="46"/>
      <c r="IQN41" s="46"/>
      <c r="IQO41" s="46"/>
      <c r="IQP41" s="46"/>
      <c r="IQQ41" s="46"/>
      <c r="IQR41" s="46"/>
      <c r="IQS41" s="46"/>
      <c r="IQT41" s="47"/>
      <c r="IQU41" s="48"/>
      <c r="IQV41" s="48"/>
      <c r="IQW41" s="44"/>
      <c r="IQX41" s="44"/>
      <c r="IQY41" s="44"/>
      <c r="IQZ41" s="44"/>
      <c r="IRA41" s="49"/>
      <c r="IRB41" s="50"/>
      <c r="IRC41" s="37"/>
      <c r="IRD41" s="40"/>
      <c r="IRE41" s="41"/>
      <c r="IRF41" s="42"/>
      <c r="IRG41" s="43"/>
      <c r="IRH41" s="44"/>
      <c r="IRI41" s="45"/>
      <c r="IRJ41" s="45"/>
      <c r="IRK41" s="45"/>
      <c r="IRL41" s="45"/>
      <c r="IRM41" s="45"/>
      <c r="IRN41" s="46"/>
      <c r="IRO41" s="46"/>
      <c r="IRP41" s="46"/>
      <c r="IRQ41" s="46"/>
      <c r="IRR41" s="46"/>
      <c r="IRS41" s="46"/>
      <c r="IRT41" s="46"/>
      <c r="IRU41" s="46"/>
      <c r="IRV41" s="46"/>
      <c r="IRW41" s="46"/>
      <c r="IRX41" s="47"/>
      <c r="IRY41" s="48"/>
      <c r="IRZ41" s="48"/>
      <c r="ISA41" s="44"/>
      <c r="ISB41" s="44"/>
      <c r="ISC41" s="44"/>
      <c r="ISD41" s="44"/>
      <c r="ISE41" s="49"/>
      <c r="ISF41" s="50"/>
      <c r="ISG41" s="37"/>
      <c r="ISH41" s="40"/>
      <c r="ISI41" s="41"/>
      <c r="ISJ41" s="42"/>
      <c r="ISK41" s="43"/>
      <c r="ISL41" s="44"/>
      <c r="ISM41" s="45"/>
      <c r="ISN41" s="45"/>
      <c r="ISO41" s="45"/>
      <c r="ISP41" s="45"/>
      <c r="ISQ41" s="45"/>
      <c r="ISR41" s="46"/>
      <c r="ISS41" s="46"/>
      <c r="IST41" s="46"/>
      <c r="ISU41" s="46"/>
      <c r="ISV41" s="46"/>
      <c r="ISW41" s="46"/>
      <c r="ISX41" s="46"/>
      <c r="ISY41" s="46"/>
      <c r="ISZ41" s="46"/>
      <c r="ITA41" s="46"/>
      <c r="ITB41" s="47"/>
      <c r="ITC41" s="48"/>
      <c r="ITD41" s="48"/>
      <c r="ITE41" s="44"/>
      <c r="ITF41" s="44"/>
      <c r="ITG41" s="44"/>
      <c r="ITH41" s="44"/>
      <c r="ITI41" s="49"/>
      <c r="ITJ41" s="50"/>
      <c r="ITK41" s="37"/>
      <c r="ITL41" s="40"/>
      <c r="ITM41" s="41"/>
      <c r="ITN41" s="42"/>
      <c r="ITO41" s="43"/>
      <c r="ITP41" s="44"/>
      <c r="ITQ41" s="45"/>
      <c r="ITR41" s="45"/>
      <c r="ITS41" s="45"/>
      <c r="ITT41" s="45"/>
      <c r="ITU41" s="45"/>
      <c r="ITV41" s="46"/>
      <c r="ITW41" s="46"/>
      <c r="ITX41" s="46"/>
      <c r="ITY41" s="46"/>
      <c r="ITZ41" s="46"/>
      <c r="IUA41" s="46"/>
      <c r="IUB41" s="46"/>
      <c r="IUC41" s="46"/>
      <c r="IUD41" s="46"/>
      <c r="IUE41" s="46"/>
      <c r="IUF41" s="47"/>
      <c r="IUG41" s="48"/>
      <c r="IUH41" s="48"/>
      <c r="IUI41" s="44"/>
      <c r="IUJ41" s="44"/>
      <c r="IUK41" s="44"/>
      <c r="IUL41" s="44"/>
      <c r="IUM41" s="49"/>
      <c r="IUN41" s="50"/>
      <c r="IUO41" s="37"/>
      <c r="IUP41" s="40"/>
      <c r="IUQ41" s="41"/>
      <c r="IUR41" s="42"/>
      <c r="IUS41" s="43"/>
      <c r="IUT41" s="44"/>
      <c r="IUU41" s="45"/>
      <c r="IUV41" s="45"/>
      <c r="IUW41" s="45"/>
      <c r="IUX41" s="45"/>
      <c r="IUY41" s="45"/>
      <c r="IUZ41" s="46"/>
      <c r="IVA41" s="46"/>
      <c r="IVB41" s="46"/>
      <c r="IVC41" s="46"/>
      <c r="IVD41" s="46"/>
      <c r="IVE41" s="46"/>
      <c r="IVF41" s="46"/>
      <c r="IVG41" s="46"/>
      <c r="IVH41" s="46"/>
      <c r="IVI41" s="46"/>
      <c r="IVJ41" s="47"/>
      <c r="IVK41" s="48"/>
      <c r="IVL41" s="48"/>
      <c r="IVM41" s="44"/>
      <c r="IVN41" s="44"/>
      <c r="IVO41" s="44"/>
      <c r="IVP41" s="44"/>
      <c r="IVQ41" s="49"/>
      <c r="IVR41" s="50"/>
      <c r="IVS41" s="37"/>
      <c r="IVT41" s="40"/>
      <c r="IVU41" s="41"/>
      <c r="IVV41" s="42"/>
      <c r="IVW41" s="43"/>
      <c r="IVX41" s="44"/>
      <c r="IVY41" s="45"/>
      <c r="IVZ41" s="45"/>
      <c r="IWA41" s="45"/>
      <c r="IWB41" s="45"/>
      <c r="IWC41" s="45"/>
      <c r="IWD41" s="46"/>
      <c r="IWE41" s="46"/>
      <c r="IWF41" s="46"/>
      <c r="IWG41" s="46"/>
      <c r="IWH41" s="46"/>
      <c r="IWI41" s="46"/>
      <c r="IWJ41" s="46"/>
      <c r="IWK41" s="46"/>
      <c r="IWL41" s="46"/>
      <c r="IWM41" s="46"/>
      <c r="IWN41" s="47"/>
      <c r="IWO41" s="48"/>
      <c r="IWP41" s="48"/>
      <c r="IWQ41" s="44"/>
      <c r="IWR41" s="44"/>
      <c r="IWS41" s="44"/>
      <c r="IWT41" s="44"/>
      <c r="IWU41" s="49"/>
      <c r="IWV41" s="50"/>
      <c r="IWW41" s="37"/>
      <c r="IWX41" s="40"/>
      <c r="IWY41" s="41"/>
      <c r="IWZ41" s="42"/>
      <c r="IXA41" s="43"/>
      <c r="IXB41" s="44"/>
      <c r="IXC41" s="45"/>
      <c r="IXD41" s="45"/>
      <c r="IXE41" s="45"/>
      <c r="IXF41" s="45"/>
      <c r="IXG41" s="45"/>
      <c r="IXH41" s="46"/>
      <c r="IXI41" s="46"/>
      <c r="IXJ41" s="46"/>
      <c r="IXK41" s="46"/>
      <c r="IXL41" s="46"/>
      <c r="IXM41" s="46"/>
      <c r="IXN41" s="46"/>
      <c r="IXO41" s="46"/>
      <c r="IXP41" s="46"/>
      <c r="IXQ41" s="46"/>
      <c r="IXR41" s="47"/>
      <c r="IXS41" s="48"/>
      <c r="IXT41" s="48"/>
      <c r="IXU41" s="44"/>
      <c r="IXV41" s="44"/>
      <c r="IXW41" s="44"/>
      <c r="IXX41" s="44"/>
      <c r="IXY41" s="49"/>
      <c r="IXZ41" s="50"/>
      <c r="IYA41" s="37"/>
      <c r="IYB41" s="40"/>
      <c r="IYC41" s="41"/>
      <c r="IYD41" s="42"/>
      <c r="IYE41" s="43"/>
      <c r="IYF41" s="44"/>
      <c r="IYG41" s="45"/>
      <c r="IYH41" s="45"/>
      <c r="IYI41" s="45"/>
      <c r="IYJ41" s="45"/>
      <c r="IYK41" s="45"/>
      <c r="IYL41" s="46"/>
      <c r="IYM41" s="46"/>
      <c r="IYN41" s="46"/>
      <c r="IYO41" s="46"/>
      <c r="IYP41" s="46"/>
      <c r="IYQ41" s="46"/>
      <c r="IYR41" s="46"/>
      <c r="IYS41" s="46"/>
      <c r="IYT41" s="46"/>
      <c r="IYU41" s="46"/>
      <c r="IYV41" s="47"/>
      <c r="IYW41" s="48"/>
      <c r="IYX41" s="48"/>
      <c r="IYY41" s="44"/>
      <c r="IYZ41" s="44"/>
      <c r="IZA41" s="44"/>
      <c r="IZB41" s="44"/>
      <c r="IZC41" s="49"/>
      <c r="IZD41" s="50"/>
      <c r="IZE41" s="37"/>
      <c r="IZF41" s="40"/>
      <c r="IZG41" s="41"/>
      <c r="IZH41" s="42"/>
      <c r="IZI41" s="43"/>
      <c r="IZJ41" s="44"/>
      <c r="IZK41" s="45"/>
      <c r="IZL41" s="45"/>
      <c r="IZM41" s="45"/>
      <c r="IZN41" s="45"/>
      <c r="IZO41" s="45"/>
      <c r="IZP41" s="46"/>
      <c r="IZQ41" s="46"/>
      <c r="IZR41" s="46"/>
      <c r="IZS41" s="46"/>
      <c r="IZT41" s="46"/>
      <c r="IZU41" s="46"/>
      <c r="IZV41" s="46"/>
      <c r="IZW41" s="46"/>
      <c r="IZX41" s="46"/>
      <c r="IZY41" s="46"/>
      <c r="IZZ41" s="47"/>
      <c r="JAA41" s="48"/>
      <c r="JAB41" s="48"/>
      <c r="JAC41" s="44"/>
      <c r="JAD41" s="44"/>
      <c r="JAE41" s="44"/>
      <c r="JAF41" s="44"/>
      <c r="JAG41" s="49"/>
      <c r="JAH41" s="50"/>
      <c r="JAI41" s="37"/>
      <c r="JAJ41" s="40"/>
      <c r="JAK41" s="41"/>
      <c r="JAL41" s="42"/>
      <c r="JAM41" s="43"/>
      <c r="JAN41" s="44"/>
      <c r="JAO41" s="45"/>
      <c r="JAP41" s="45"/>
      <c r="JAQ41" s="45"/>
      <c r="JAR41" s="45"/>
      <c r="JAS41" s="45"/>
      <c r="JAT41" s="46"/>
      <c r="JAU41" s="46"/>
      <c r="JAV41" s="46"/>
      <c r="JAW41" s="46"/>
      <c r="JAX41" s="46"/>
      <c r="JAY41" s="46"/>
      <c r="JAZ41" s="46"/>
      <c r="JBA41" s="46"/>
      <c r="JBB41" s="46"/>
      <c r="JBC41" s="46"/>
      <c r="JBD41" s="47"/>
      <c r="JBE41" s="48"/>
      <c r="JBF41" s="48"/>
      <c r="JBG41" s="44"/>
      <c r="JBH41" s="44"/>
      <c r="JBI41" s="44"/>
      <c r="JBJ41" s="44"/>
      <c r="JBK41" s="49"/>
      <c r="JBL41" s="50"/>
      <c r="JBM41" s="37"/>
      <c r="JBN41" s="40"/>
      <c r="JBO41" s="41"/>
      <c r="JBP41" s="42"/>
      <c r="JBQ41" s="43"/>
      <c r="JBR41" s="44"/>
      <c r="JBS41" s="45"/>
      <c r="JBT41" s="45"/>
      <c r="JBU41" s="45"/>
      <c r="JBV41" s="45"/>
      <c r="JBW41" s="45"/>
      <c r="JBX41" s="46"/>
      <c r="JBY41" s="46"/>
      <c r="JBZ41" s="46"/>
      <c r="JCA41" s="46"/>
      <c r="JCB41" s="46"/>
      <c r="JCC41" s="46"/>
      <c r="JCD41" s="46"/>
      <c r="JCE41" s="46"/>
      <c r="JCF41" s="46"/>
      <c r="JCG41" s="46"/>
      <c r="JCH41" s="47"/>
      <c r="JCI41" s="48"/>
      <c r="JCJ41" s="48"/>
      <c r="JCK41" s="44"/>
      <c r="JCL41" s="44"/>
      <c r="JCM41" s="44"/>
      <c r="JCN41" s="44"/>
      <c r="JCO41" s="49"/>
      <c r="JCP41" s="50"/>
      <c r="JCQ41" s="37"/>
      <c r="JCR41" s="40"/>
      <c r="JCS41" s="41"/>
      <c r="JCT41" s="42"/>
      <c r="JCU41" s="43"/>
      <c r="JCV41" s="44"/>
      <c r="JCW41" s="45"/>
      <c r="JCX41" s="45"/>
      <c r="JCY41" s="45"/>
      <c r="JCZ41" s="45"/>
      <c r="JDA41" s="45"/>
      <c r="JDB41" s="46"/>
      <c r="JDC41" s="46"/>
      <c r="JDD41" s="46"/>
      <c r="JDE41" s="46"/>
      <c r="JDF41" s="46"/>
      <c r="JDG41" s="46"/>
      <c r="JDH41" s="46"/>
      <c r="JDI41" s="46"/>
      <c r="JDJ41" s="46"/>
      <c r="JDK41" s="46"/>
      <c r="JDL41" s="47"/>
      <c r="JDM41" s="48"/>
      <c r="JDN41" s="48"/>
      <c r="JDO41" s="44"/>
      <c r="JDP41" s="44"/>
      <c r="JDQ41" s="44"/>
      <c r="JDR41" s="44"/>
      <c r="JDS41" s="49"/>
      <c r="JDT41" s="50"/>
      <c r="JDU41" s="37"/>
      <c r="JDV41" s="40"/>
      <c r="JDW41" s="41"/>
      <c r="JDX41" s="42"/>
      <c r="JDY41" s="43"/>
      <c r="JDZ41" s="44"/>
      <c r="JEA41" s="45"/>
      <c r="JEB41" s="45"/>
      <c r="JEC41" s="45"/>
      <c r="JED41" s="45"/>
      <c r="JEE41" s="45"/>
      <c r="JEF41" s="46"/>
      <c r="JEG41" s="46"/>
      <c r="JEH41" s="46"/>
      <c r="JEI41" s="46"/>
      <c r="JEJ41" s="46"/>
      <c r="JEK41" s="46"/>
      <c r="JEL41" s="46"/>
      <c r="JEM41" s="46"/>
      <c r="JEN41" s="46"/>
      <c r="JEO41" s="46"/>
      <c r="JEP41" s="47"/>
      <c r="JEQ41" s="48"/>
      <c r="JER41" s="48"/>
      <c r="JES41" s="44"/>
      <c r="JET41" s="44"/>
      <c r="JEU41" s="44"/>
      <c r="JEV41" s="44"/>
      <c r="JEW41" s="49"/>
      <c r="JEX41" s="50"/>
      <c r="JEY41" s="37"/>
      <c r="JEZ41" s="40"/>
      <c r="JFA41" s="41"/>
      <c r="JFB41" s="42"/>
      <c r="JFC41" s="43"/>
      <c r="JFD41" s="44"/>
      <c r="JFE41" s="45"/>
      <c r="JFF41" s="45"/>
      <c r="JFG41" s="45"/>
      <c r="JFH41" s="45"/>
      <c r="JFI41" s="45"/>
      <c r="JFJ41" s="46"/>
      <c r="JFK41" s="46"/>
      <c r="JFL41" s="46"/>
      <c r="JFM41" s="46"/>
      <c r="JFN41" s="46"/>
      <c r="JFO41" s="46"/>
      <c r="JFP41" s="46"/>
      <c r="JFQ41" s="46"/>
      <c r="JFR41" s="46"/>
      <c r="JFS41" s="46"/>
      <c r="JFT41" s="47"/>
      <c r="JFU41" s="48"/>
      <c r="JFV41" s="48"/>
      <c r="JFW41" s="44"/>
      <c r="JFX41" s="44"/>
      <c r="JFY41" s="44"/>
      <c r="JFZ41" s="44"/>
      <c r="JGA41" s="49"/>
      <c r="JGB41" s="50"/>
      <c r="JGC41" s="37"/>
      <c r="JGD41" s="40"/>
      <c r="JGE41" s="41"/>
      <c r="JGF41" s="42"/>
      <c r="JGG41" s="43"/>
      <c r="JGH41" s="44"/>
      <c r="JGI41" s="45"/>
      <c r="JGJ41" s="45"/>
      <c r="JGK41" s="45"/>
      <c r="JGL41" s="45"/>
      <c r="JGM41" s="45"/>
      <c r="JGN41" s="46"/>
      <c r="JGO41" s="46"/>
      <c r="JGP41" s="46"/>
      <c r="JGQ41" s="46"/>
      <c r="JGR41" s="46"/>
      <c r="JGS41" s="46"/>
      <c r="JGT41" s="46"/>
      <c r="JGU41" s="46"/>
      <c r="JGV41" s="46"/>
      <c r="JGW41" s="46"/>
      <c r="JGX41" s="47"/>
      <c r="JGY41" s="48"/>
      <c r="JGZ41" s="48"/>
      <c r="JHA41" s="44"/>
      <c r="JHB41" s="44"/>
      <c r="JHC41" s="44"/>
      <c r="JHD41" s="44"/>
      <c r="JHE41" s="49"/>
      <c r="JHF41" s="50"/>
      <c r="JHG41" s="37"/>
      <c r="JHH41" s="40"/>
      <c r="JHI41" s="41"/>
      <c r="JHJ41" s="42"/>
      <c r="JHK41" s="43"/>
      <c r="JHL41" s="44"/>
      <c r="JHM41" s="45"/>
      <c r="JHN41" s="45"/>
      <c r="JHO41" s="45"/>
      <c r="JHP41" s="45"/>
      <c r="JHQ41" s="45"/>
      <c r="JHR41" s="46"/>
      <c r="JHS41" s="46"/>
      <c r="JHT41" s="46"/>
      <c r="JHU41" s="46"/>
      <c r="JHV41" s="46"/>
      <c r="JHW41" s="46"/>
      <c r="JHX41" s="46"/>
      <c r="JHY41" s="46"/>
      <c r="JHZ41" s="46"/>
      <c r="JIA41" s="46"/>
      <c r="JIB41" s="47"/>
      <c r="JIC41" s="48"/>
      <c r="JID41" s="48"/>
      <c r="JIE41" s="44"/>
      <c r="JIF41" s="44"/>
      <c r="JIG41" s="44"/>
      <c r="JIH41" s="44"/>
      <c r="JII41" s="49"/>
      <c r="JIJ41" s="50"/>
      <c r="JIK41" s="37"/>
      <c r="JIL41" s="40"/>
      <c r="JIM41" s="41"/>
      <c r="JIN41" s="42"/>
      <c r="JIO41" s="43"/>
      <c r="JIP41" s="44"/>
      <c r="JIQ41" s="45"/>
      <c r="JIR41" s="45"/>
      <c r="JIS41" s="45"/>
      <c r="JIT41" s="45"/>
      <c r="JIU41" s="45"/>
      <c r="JIV41" s="46"/>
      <c r="JIW41" s="46"/>
      <c r="JIX41" s="46"/>
      <c r="JIY41" s="46"/>
      <c r="JIZ41" s="46"/>
      <c r="JJA41" s="46"/>
      <c r="JJB41" s="46"/>
      <c r="JJC41" s="46"/>
      <c r="JJD41" s="46"/>
      <c r="JJE41" s="46"/>
      <c r="JJF41" s="47"/>
      <c r="JJG41" s="48"/>
      <c r="JJH41" s="48"/>
      <c r="JJI41" s="44"/>
      <c r="JJJ41" s="44"/>
      <c r="JJK41" s="44"/>
      <c r="JJL41" s="44"/>
      <c r="JJM41" s="49"/>
      <c r="JJN41" s="50"/>
      <c r="JJO41" s="37"/>
      <c r="JJP41" s="40"/>
      <c r="JJQ41" s="41"/>
      <c r="JJR41" s="42"/>
      <c r="JJS41" s="43"/>
      <c r="JJT41" s="44"/>
      <c r="JJU41" s="45"/>
      <c r="JJV41" s="45"/>
      <c r="JJW41" s="45"/>
      <c r="JJX41" s="45"/>
      <c r="JJY41" s="45"/>
      <c r="JJZ41" s="46"/>
      <c r="JKA41" s="46"/>
      <c r="JKB41" s="46"/>
      <c r="JKC41" s="46"/>
      <c r="JKD41" s="46"/>
      <c r="JKE41" s="46"/>
      <c r="JKF41" s="46"/>
      <c r="JKG41" s="46"/>
      <c r="JKH41" s="46"/>
      <c r="JKI41" s="46"/>
      <c r="JKJ41" s="47"/>
      <c r="JKK41" s="48"/>
      <c r="JKL41" s="48"/>
      <c r="JKM41" s="44"/>
      <c r="JKN41" s="44"/>
      <c r="JKO41" s="44"/>
      <c r="JKP41" s="44"/>
      <c r="JKQ41" s="49"/>
      <c r="JKR41" s="50"/>
      <c r="JKS41" s="37"/>
      <c r="JKT41" s="40"/>
      <c r="JKU41" s="41"/>
      <c r="JKV41" s="42"/>
      <c r="JKW41" s="43"/>
      <c r="JKX41" s="44"/>
      <c r="JKY41" s="45"/>
      <c r="JKZ41" s="45"/>
      <c r="JLA41" s="45"/>
      <c r="JLB41" s="45"/>
      <c r="JLC41" s="45"/>
      <c r="JLD41" s="46"/>
      <c r="JLE41" s="46"/>
      <c r="JLF41" s="46"/>
      <c r="JLG41" s="46"/>
      <c r="JLH41" s="46"/>
      <c r="JLI41" s="46"/>
      <c r="JLJ41" s="46"/>
      <c r="JLK41" s="46"/>
      <c r="JLL41" s="46"/>
      <c r="JLM41" s="46"/>
      <c r="JLN41" s="47"/>
      <c r="JLO41" s="48"/>
      <c r="JLP41" s="48"/>
      <c r="JLQ41" s="44"/>
      <c r="JLR41" s="44"/>
      <c r="JLS41" s="44"/>
      <c r="JLT41" s="44"/>
      <c r="JLU41" s="49"/>
      <c r="JLV41" s="50"/>
      <c r="JLW41" s="37"/>
      <c r="JLX41" s="40"/>
      <c r="JLY41" s="41"/>
      <c r="JLZ41" s="42"/>
      <c r="JMA41" s="43"/>
      <c r="JMB41" s="44"/>
      <c r="JMC41" s="45"/>
      <c r="JMD41" s="45"/>
      <c r="JME41" s="45"/>
      <c r="JMF41" s="45"/>
      <c r="JMG41" s="45"/>
      <c r="JMH41" s="46"/>
      <c r="JMI41" s="46"/>
      <c r="JMJ41" s="46"/>
      <c r="JMK41" s="46"/>
      <c r="JML41" s="46"/>
      <c r="JMM41" s="46"/>
      <c r="JMN41" s="46"/>
      <c r="JMO41" s="46"/>
      <c r="JMP41" s="46"/>
      <c r="JMQ41" s="46"/>
      <c r="JMR41" s="47"/>
      <c r="JMS41" s="48"/>
      <c r="JMT41" s="48"/>
      <c r="JMU41" s="44"/>
      <c r="JMV41" s="44"/>
      <c r="JMW41" s="44"/>
      <c r="JMX41" s="44"/>
      <c r="JMY41" s="49"/>
      <c r="JMZ41" s="50"/>
      <c r="JNA41" s="37"/>
      <c r="JNB41" s="40"/>
      <c r="JNC41" s="41"/>
      <c r="JND41" s="42"/>
      <c r="JNE41" s="43"/>
      <c r="JNF41" s="44"/>
      <c r="JNG41" s="45"/>
      <c r="JNH41" s="45"/>
      <c r="JNI41" s="45"/>
      <c r="JNJ41" s="45"/>
      <c r="JNK41" s="45"/>
      <c r="JNL41" s="46"/>
      <c r="JNM41" s="46"/>
      <c r="JNN41" s="46"/>
      <c r="JNO41" s="46"/>
      <c r="JNP41" s="46"/>
      <c r="JNQ41" s="46"/>
      <c r="JNR41" s="46"/>
      <c r="JNS41" s="46"/>
      <c r="JNT41" s="46"/>
      <c r="JNU41" s="46"/>
      <c r="JNV41" s="47"/>
      <c r="JNW41" s="48"/>
      <c r="JNX41" s="48"/>
      <c r="JNY41" s="44"/>
      <c r="JNZ41" s="44"/>
      <c r="JOA41" s="44"/>
      <c r="JOB41" s="44"/>
      <c r="JOC41" s="49"/>
      <c r="JOD41" s="50"/>
      <c r="JOE41" s="37"/>
      <c r="JOF41" s="40"/>
      <c r="JOG41" s="41"/>
      <c r="JOH41" s="42"/>
      <c r="JOI41" s="43"/>
      <c r="JOJ41" s="44"/>
      <c r="JOK41" s="45"/>
      <c r="JOL41" s="45"/>
      <c r="JOM41" s="45"/>
      <c r="JON41" s="45"/>
      <c r="JOO41" s="45"/>
      <c r="JOP41" s="46"/>
      <c r="JOQ41" s="46"/>
      <c r="JOR41" s="46"/>
      <c r="JOS41" s="46"/>
      <c r="JOT41" s="46"/>
      <c r="JOU41" s="46"/>
      <c r="JOV41" s="46"/>
      <c r="JOW41" s="46"/>
      <c r="JOX41" s="46"/>
      <c r="JOY41" s="46"/>
      <c r="JOZ41" s="47"/>
      <c r="JPA41" s="48"/>
      <c r="JPB41" s="48"/>
      <c r="JPC41" s="44"/>
      <c r="JPD41" s="44"/>
      <c r="JPE41" s="44"/>
      <c r="JPF41" s="44"/>
      <c r="JPG41" s="49"/>
      <c r="JPH41" s="50"/>
      <c r="JPI41" s="37"/>
      <c r="JPJ41" s="40"/>
      <c r="JPK41" s="41"/>
      <c r="JPL41" s="42"/>
      <c r="JPM41" s="43"/>
      <c r="JPN41" s="44"/>
      <c r="JPO41" s="45"/>
      <c r="JPP41" s="45"/>
      <c r="JPQ41" s="45"/>
      <c r="JPR41" s="45"/>
      <c r="JPS41" s="45"/>
      <c r="JPT41" s="46"/>
      <c r="JPU41" s="46"/>
      <c r="JPV41" s="46"/>
      <c r="JPW41" s="46"/>
      <c r="JPX41" s="46"/>
      <c r="JPY41" s="46"/>
      <c r="JPZ41" s="46"/>
      <c r="JQA41" s="46"/>
      <c r="JQB41" s="46"/>
      <c r="JQC41" s="46"/>
      <c r="JQD41" s="47"/>
      <c r="JQE41" s="48"/>
      <c r="JQF41" s="48"/>
      <c r="JQG41" s="44"/>
      <c r="JQH41" s="44"/>
      <c r="JQI41" s="44"/>
      <c r="JQJ41" s="44"/>
      <c r="JQK41" s="49"/>
      <c r="JQL41" s="50"/>
      <c r="JQM41" s="37"/>
      <c r="JQN41" s="40"/>
      <c r="JQO41" s="41"/>
      <c r="JQP41" s="42"/>
      <c r="JQQ41" s="43"/>
      <c r="JQR41" s="44"/>
      <c r="JQS41" s="45"/>
      <c r="JQT41" s="45"/>
      <c r="JQU41" s="45"/>
      <c r="JQV41" s="45"/>
      <c r="JQW41" s="45"/>
      <c r="JQX41" s="46"/>
      <c r="JQY41" s="46"/>
      <c r="JQZ41" s="46"/>
      <c r="JRA41" s="46"/>
      <c r="JRB41" s="46"/>
      <c r="JRC41" s="46"/>
      <c r="JRD41" s="46"/>
      <c r="JRE41" s="46"/>
      <c r="JRF41" s="46"/>
      <c r="JRG41" s="46"/>
      <c r="JRH41" s="47"/>
      <c r="JRI41" s="48"/>
      <c r="JRJ41" s="48"/>
      <c r="JRK41" s="44"/>
      <c r="JRL41" s="44"/>
      <c r="JRM41" s="44"/>
      <c r="JRN41" s="44"/>
      <c r="JRO41" s="49"/>
      <c r="JRP41" s="50"/>
      <c r="JRQ41" s="37"/>
      <c r="JRR41" s="40"/>
      <c r="JRS41" s="41"/>
      <c r="JRT41" s="42"/>
      <c r="JRU41" s="43"/>
      <c r="JRV41" s="44"/>
      <c r="JRW41" s="45"/>
      <c r="JRX41" s="45"/>
      <c r="JRY41" s="45"/>
      <c r="JRZ41" s="45"/>
      <c r="JSA41" s="45"/>
      <c r="JSB41" s="46"/>
      <c r="JSC41" s="46"/>
      <c r="JSD41" s="46"/>
      <c r="JSE41" s="46"/>
      <c r="JSF41" s="46"/>
      <c r="JSG41" s="46"/>
      <c r="JSH41" s="46"/>
      <c r="JSI41" s="46"/>
      <c r="JSJ41" s="46"/>
      <c r="JSK41" s="46"/>
      <c r="JSL41" s="47"/>
      <c r="JSM41" s="48"/>
      <c r="JSN41" s="48"/>
      <c r="JSO41" s="44"/>
      <c r="JSP41" s="44"/>
      <c r="JSQ41" s="44"/>
      <c r="JSR41" s="44"/>
      <c r="JSS41" s="49"/>
      <c r="JST41" s="50"/>
      <c r="JSU41" s="37"/>
      <c r="JSV41" s="40"/>
      <c r="JSW41" s="41"/>
      <c r="JSX41" s="42"/>
      <c r="JSY41" s="43"/>
      <c r="JSZ41" s="44"/>
      <c r="JTA41" s="45"/>
      <c r="JTB41" s="45"/>
      <c r="JTC41" s="45"/>
      <c r="JTD41" s="45"/>
      <c r="JTE41" s="45"/>
      <c r="JTF41" s="46"/>
      <c r="JTG41" s="46"/>
      <c r="JTH41" s="46"/>
      <c r="JTI41" s="46"/>
      <c r="JTJ41" s="46"/>
      <c r="JTK41" s="46"/>
      <c r="JTL41" s="46"/>
      <c r="JTM41" s="46"/>
      <c r="JTN41" s="46"/>
      <c r="JTO41" s="46"/>
      <c r="JTP41" s="47"/>
      <c r="JTQ41" s="48"/>
      <c r="JTR41" s="48"/>
      <c r="JTS41" s="44"/>
      <c r="JTT41" s="44"/>
      <c r="JTU41" s="44"/>
      <c r="JTV41" s="44"/>
      <c r="JTW41" s="49"/>
      <c r="JTX41" s="50"/>
      <c r="JTY41" s="37"/>
      <c r="JTZ41" s="40"/>
      <c r="JUA41" s="41"/>
      <c r="JUB41" s="42"/>
      <c r="JUC41" s="43"/>
      <c r="JUD41" s="44"/>
      <c r="JUE41" s="45"/>
      <c r="JUF41" s="45"/>
      <c r="JUG41" s="45"/>
      <c r="JUH41" s="45"/>
      <c r="JUI41" s="45"/>
      <c r="JUJ41" s="46"/>
      <c r="JUK41" s="46"/>
      <c r="JUL41" s="46"/>
      <c r="JUM41" s="46"/>
      <c r="JUN41" s="46"/>
      <c r="JUO41" s="46"/>
      <c r="JUP41" s="46"/>
      <c r="JUQ41" s="46"/>
      <c r="JUR41" s="46"/>
      <c r="JUS41" s="46"/>
      <c r="JUT41" s="47"/>
      <c r="JUU41" s="48"/>
      <c r="JUV41" s="48"/>
      <c r="JUW41" s="44"/>
      <c r="JUX41" s="44"/>
      <c r="JUY41" s="44"/>
      <c r="JUZ41" s="44"/>
      <c r="JVA41" s="49"/>
      <c r="JVB41" s="50"/>
      <c r="JVC41" s="37"/>
      <c r="JVD41" s="40"/>
      <c r="JVE41" s="41"/>
      <c r="JVF41" s="42"/>
      <c r="JVG41" s="43"/>
      <c r="JVH41" s="44"/>
      <c r="JVI41" s="45"/>
      <c r="JVJ41" s="45"/>
      <c r="JVK41" s="45"/>
      <c r="JVL41" s="45"/>
      <c r="JVM41" s="45"/>
      <c r="JVN41" s="46"/>
      <c r="JVO41" s="46"/>
      <c r="JVP41" s="46"/>
      <c r="JVQ41" s="46"/>
      <c r="JVR41" s="46"/>
      <c r="JVS41" s="46"/>
      <c r="JVT41" s="46"/>
      <c r="JVU41" s="46"/>
      <c r="JVV41" s="46"/>
      <c r="JVW41" s="46"/>
      <c r="JVX41" s="47"/>
      <c r="JVY41" s="48"/>
      <c r="JVZ41" s="48"/>
      <c r="JWA41" s="44"/>
      <c r="JWB41" s="44"/>
      <c r="JWC41" s="44"/>
      <c r="JWD41" s="44"/>
      <c r="JWE41" s="49"/>
      <c r="JWF41" s="50"/>
      <c r="JWG41" s="37"/>
      <c r="JWH41" s="40"/>
      <c r="JWI41" s="41"/>
      <c r="JWJ41" s="42"/>
      <c r="JWK41" s="43"/>
      <c r="JWL41" s="44"/>
      <c r="JWM41" s="45"/>
      <c r="JWN41" s="45"/>
      <c r="JWO41" s="45"/>
      <c r="JWP41" s="45"/>
      <c r="JWQ41" s="45"/>
      <c r="JWR41" s="46"/>
      <c r="JWS41" s="46"/>
      <c r="JWT41" s="46"/>
      <c r="JWU41" s="46"/>
      <c r="JWV41" s="46"/>
      <c r="JWW41" s="46"/>
      <c r="JWX41" s="46"/>
      <c r="JWY41" s="46"/>
      <c r="JWZ41" s="46"/>
      <c r="JXA41" s="46"/>
      <c r="JXB41" s="47"/>
      <c r="JXC41" s="48"/>
      <c r="JXD41" s="48"/>
      <c r="JXE41" s="44"/>
      <c r="JXF41" s="44"/>
      <c r="JXG41" s="44"/>
      <c r="JXH41" s="44"/>
      <c r="JXI41" s="49"/>
      <c r="JXJ41" s="50"/>
      <c r="JXK41" s="37"/>
      <c r="JXL41" s="40"/>
      <c r="JXM41" s="41"/>
      <c r="JXN41" s="42"/>
      <c r="JXO41" s="43"/>
      <c r="JXP41" s="44"/>
      <c r="JXQ41" s="45"/>
      <c r="JXR41" s="45"/>
      <c r="JXS41" s="45"/>
      <c r="JXT41" s="45"/>
      <c r="JXU41" s="45"/>
      <c r="JXV41" s="46"/>
      <c r="JXW41" s="46"/>
      <c r="JXX41" s="46"/>
      <c r="JXY41" s="46"/>
      <c r="JXZ41" s="46"/>
      <c r="JYA41" s="46"/>
      <c r="JYB41" s="46"/>
      <c r="JYC41" s="46"/>
      <c r="JYD41" s="46"/>
      <c r="JYE41" s="46"/>
      <c r="JYF41" s="47"/>
      <c r="JYG41" s="48"/>
      <c r="JYH41" s="48"/>
      <c r="JYI41" s="44"/>
      <c r="JYJ41" s="44"/>
      <c r="JYK41" s="44"/>
      <c r="JYL41" s="44"/>
      <c r="JYM41" s="49"/>
      <c r="JYN41" s="50"/>
      <c r="JYO41" s="37"/>
      <c r="JYP41" s="40"/>
      <c r="JYQ41" s="41"/>
      <c r="JYR41" s="42"/>
      <c r="JYS41" s="43"/>
      <c r="JYT41" s="44"/>
      <c r="JYU41" s="45"/>
      <c r="JYV41" s="45"/>
      <c r="JYW41" s="45"/>
      <c r="JYX41" s="45"/>
      <c r="JYY41" s="45"/>
      <c r="JYZ41" s="46"/>
      <c r="JZA41" s="46"/>
      <c r="JZB41" s="46"/>
      <c r="JZC41" s="46"/>
      <c r="JZD41" s="46"/>
      <c r="JZE41" s="46"/>
      <c r="JZF41" s="46"/>
      <c r="JZG41" s="46"/>
      <c r="JZH41" s="46"/>
      <c r="JZI41" s="46"/>
      <c r="JZJ41" s="47"/>
      <c r="JZK41" s="48"/>
      <c r="JZL41" s="48"/>
      <c r="JZM41" s="44"/>
      <c r="JZN41" s="44"/>
      <c r="JZO41" s="44"/>
      <c r="JZP41" s="44"/>
      <c r="JZQ41" s="49"/>
      <c r="JZR41" s="50"/>
      <c r="JZS41" s="37"/>
      <c r="JZT41" s="40"/>
      <c r="JZU41" s="41"/>
      <c r="JZV41" s="42"/>
      <c r="JZW41" s="43"/>
      <c r="JZX41" s="44"/>
      <c r="JZY41" s="45"/>
      <c r="JZZ41" s="45"/>
      <c r="KAA41" s="45"/>
      <c r="KAB41" s="45"/>
      <c r="KAC41" s="45"/>
      <c r="KAD41" s="46"/>
      <c r="KAE41" s="46"/>
      <c r="KAF41" s="46"/>
      <c r="KAG41" s="46"/>
      <c r="KAH41" s="46"/>
      <c r="KAI41" s="46"/>
      <c r="KAJ41" s="46"/>
      <c r="KAK41" s="46"/>
      <c r="KAL41" s="46"/>
      <c r="KAM41" s="46"/>
      <c r="KAN41" s="47"/>
      <c r="KAO41" s="48"/>
      <c r="KAP41" s="48"/>
      <c r="KAQ41" s="44"/>
      <c r="KAR41" s="44"/>
      <c r="KAS41" s="44"/>
      <c r="KAT41" s="44"/>
      <c r="KAU41" s="49"/>
      <c r="KAV41" s="50"/>
      <c r="KAW41" s="37"/>
      <c r="KAX41" s="40"/>
      <c r="KAY41" s="41"/>
      <c r="KAZ41" s="42"/>
      <c r="KBA41" s="43"/>
      <c r="KBB41" s="44"/>
      <c r="KBC41" s="45"/>
      <c r="KBD41" s="45"/>
      <c r="KBE41" s="45"/>
      <c r="KBF41" s="45"/>
      <c r="KBG41" s="45"/>
      <c r="KBH41" s="46"/>
      <c r="KBI41" s="46"/>
      <c r="KBJ41" s="46"/>
      <c r="KBK41" s="46"/>
      <c r="KBL41" s="46"/>
      <c r="KBM41" s="46"/>
      <c r="KBN41" s="46"/>
      <c r="KBO41" s="46"/>
      <c r="KBP41" s="46"/>
      <c r="KBQ41" s="46"/>
      <c r="KBR41" s="47"/>
      <c r="KBS41" s="48"/>
      <c r="KBT41" s="48"/>
      <c r="KBU41" s="44"/>
      <c r="KBV41" s="44"/>
      <c r="KBW41" s="44"/>
      <c r="KBX41" s="44"/>
      <c r="KBY41" s="49"/>
      <c r="KBZ41" s="50"/>
      <c r="KCA41" s="37"/>
      <c r="KCB41" s="40"/>
      <c r="KCC41" s="41"/>
      <c r="KCD41" s="42"/>
      <c r="KCE41" s="43"/>
      <c r="KCF41" s="44"/>
      <c r="KCG41" s="45"/>
      <c r="KCH41" s="45"/>
      <c r="KCI41" s="45"/>
      <c r="KCJ41" s="45"/>
      <c r="KCK41" s="45"/>
      <c r="KCL41" s="46"/>
      <c r="KCM41" s="46"/>
      <c r="KCN41" s="46"/>
      <c r="KCO41" s="46"/>
      <c r="KCP41" s="46"/>
      <c r="KCQ41" s="46"/>
      <c r="KCR41" s="46"/>
      <c r="KCS41" s="46"/>
      <c r="KCT41" s="46"/>
      <c r="KCU41" s="46"/>
      <c r="KCV41" s="47"/>
      <c r="KCW41" s="48"/>
      <c r="KCX41" s="48"/>
      <c r="KCY41" s="44"/>
      <c r="KCZ41" s="44"/>
      <c r="KDA41" s="44"/>
      <c r="KDB41" s="44"/>
      <c r="KDC41" s="49"/>
      <c r="KDD41" s="50"/>
      <c r="KDE41" s="37"/>
      <c r="KDF41" s="40"/>
      <c r="KDG41" s="41"/>
      <c r="KDH41" s="42"/>
      <c r="KDI41" s="43"/>
      <c r="KDJ41" s="44"/>
      <c r="KDK41" s="45"/>
      <c r="KDL41" s="45"/>
      <c r="KDM41" s="45"/>
      <c r="KDN41" s="45"/>
      <c r="KDO41" s="45"/>
      <c r="KDP41" s="46"/>
      <c r="KDQ41" s="46"/>
      <c r="KDR41" s="46"/>
      <c r="KDS41" s="46"/>
      <c r="KDT41" s="46"/>
      <c r="KDU41" s="46"/>
      <c r="KDV41" s="46"/>
      <c r="KDW41" s="46"/>
      <c r="KDX41" s="46"/>
      <c r="KDY41" s="46"/>
      <c r="KDZ41" s="47"/>
      <c r="KEA41" s="48"/>
      <c r="KEB41" s="48"/>
      <c r="KEC41" s="44"/>
      <c r="KED41" s="44"/>
      <c r="KEE41" s="44"/>
      <c r="KEF41" s="44"/>
      <c r="KEG41" s="49"/>
      <c r="KEH41" s="50"/>
      <c r="KEI41" s="37"/>
      <c r="KEJ41" s="40"/>
      <c r="KEK41" s="41"/>
      <c r="KEL41" s="42"/>
      <c r="KEM41" s="43"/>
      <c r="KEN41" s="44"/>
      <c r="KEO41" s="45"/>
      <c r="KEP41" s="45"/>
      <c r="KEQ41" s="45"/>
      <c r="KER41" s="45"/>
      <c r="KES41" s="45"/>
      <c r="KET41" s="46"/>
      <c r="KEU41" s="46"/>
      <c r="KEV41" s="46"/>
      <c r="KEW41" s="46"/>
      <c r="KEX41" s="46"/>
      <c r="KEY41" s="46"/>
      <c r="KEZ41" s="46"/>
      <c r="KFA41" s="46"/>
      <c r="KFB41" s="46"/>
      <c r="KFC41" s="46"/>
      <c r="KFD41" s="47"/>
      <c r="KFE41" s="48"/>
      <c r="KFF41" s="48"/>
      <c r="KFG41" s="44"/>
      <c r="KFH41" s="44"/>
      <c r="KFI41" s="44"/>
      <c r="KFJ41" s="44"/>
      <c r="KFK41" s="49"/>
      <c r="KFL41" s="50"/>
      <c r="KFM41" s="37"/>
      <c r="KFN41" s="40"/>
      <c r="KFO41" s="41"/>
      <c r="KFP41" s="42"/>
      <c r="KFQ41" s="43"/>
      <c r="KFR41" s="44"/>
      <c r="KFS41" s="45"/>
      <c r="KFT41" s="45"/>
      <c r="KFU41" s="45"/>
      <c r="KFV41" s="45"/>
      <c r="KFW41" s="45"/>
      <c r="KFX41" s="46"/>
      <c r="KFY41" s="46"/>
      <c r="KFZ41" s="46"/>
      <c r="KGA41" s="46"/>
      <c r="KGB41" s="46"/>
      <c r="KGC41" s="46"/>
      <c r="KGD41" s="46"/>
      <c r="KGE41" s="46"/>
      <c r="KGF41" s="46"/>
      <c r="KGG41" s="46"/>
      <c r="KGH41" s="47"/>
      <c r="KGI41" s="48"/>
      <c r="KGJ41" s="48"/>
      <c r="KGK41" s="44"/>
      <c r="KGL41" s="44"/>
      <c r="KGM41" s="44"/>
      <c r="KGN41" s="44"/>
      <c r="KGO41" s="49"/>
      <c r="KGP41" s="50"/>
      <c r="KGQ41" s="37"/>
      <c r="KGR41" s="40"/>
      <c r="KGS41" s="41"/>
      <c r="KGT41" s="42"/>
      <c r="KGU41" s="43"/>
      <c r="KGV41" s="44"/>
      <c r="KGW41" s="45"/>
      <c r="KGX41" s="45"/>
      <c r="KGY41" s="45"/>
      <c r="KGZ41" s="45"/>
      <c r="KHA41" s="45"/>
      <c r="KHB41" s="46"/>
      <c r="KHC41" s="46"/>
      <c r="KHD41" s="46"/>
      <c r="KHE41" s="46"/>
      <c r="KHF41" s="46"/>
      <c r="KHG41" s="46"/>
      <c r="KHH41" s="46"/>
      <c r="KHI41" s="46"/>
      <c r="KHJ41" s="46"/>
      <c r="KHK41" s="46"/>
      <c r="KHL41" s="47"/>
      <c r="KHM41" s="48"/>
      <c r="KHN41" s="48"/>
      <c r="KHO41" s="44"/>
      <c r="KHP41" s="44"/>
      <c r="KHQ41" s="44"/>
      <c r="KHR41" s="44"/>
      <c r="KHS41" s="49"/>
      <c r="KHT41" s="50"/>
      <c r="KHU41" s="37"/>
      <c r="KHV41" s="40"/>
      <c r="KHW41" s="41"/>
      <c r="KHX41" s="42"/>
      <c r="KHY41" s="43"/>
      <c r="KHZ41" s="44"/>
      <c r="KIA41" s="45"/>
      <c r="KIB41" s="45"/>
      <c r="KIC41" s="45"/>
      <c r="KID41" s="45"/>
      <c r="KIE41" s="45"/>
      <c r="KIF41" s="46"/>
      <c r="KIG41" s="46"/>
      <c r="KIH41" s="46"/>
      <c r="KII41" s="46"/>
      <c r="KIJ41" s="46"/>
      <c r="KIK41" s="46"/>
      <c r="KIL41" s="46"/>
      <c r="KIM41" s="46"/>
      <c r="KIN41" s="46"/>
      <c r="KIO41" s="46"/>
      <c r="KIP41" s="47"/>
      <c r="KIQ41" s="48"/>
      <c r="KIR41" s="48"/>
      <c r="KIS41" s="44"/>
      <c r="KIT41" s="44"/>
      <c r="KIU41" s="44"/>
      <c r="KIV41" s="44"/>
      <c r="KIW41" s="49"/>
      <c r="KIX41" s="50"/>
      <c r="KIY41" s="37"/>
      <c r="KIZ41" s="40"/>
      <c r="KJA41" s="41"/>
      <c r="KJB41" s="42"/>
      <c r="KJC41" s="43"/>
      <c r="KJD41" s="44"/>
      <c r="KJE41" s="45"/>
      <c r="KJF41" s="45"/>
      <c r="KJG41" s="45"/>
      <c r="KJH41" s="45"/>
      <c r="KJI41" s="45"/>
      <c r="KJJ41" s="46"/>
      <c r="KJK41" s="46"/>
      <c r="KJL41" s="46"/>
      <c r="KJM41" s="46"/>
      <c r="KJN41" s="46"/>
      <c r="KJO41" s="46"/>
      <c r="KJP41" s="46"/>
      <c r="KJQ41" s="46"/>
      <c r="KJR41" s="46"/>
      <c r="KJS41" s="46"/>
      <c r="KJT41" s="47"/>
      <c r="KJU41" s="48"/>
      <c r="KJV41" s="48"/>
      <c r="KJW41" s="44"/>
      <c r="KJX41" s="44"/>
      <c r="KJY41" s="44"/>
      <c r="KJZ41" s="44"/>
      <c r="KKA41" s="49"/>
      <c r="KKB41" s="50"/>
      <c r="KKC41" s="37"/>
      <c r="KKD41" s="40"/>
      <c r="KKE41" s="41"/>
      <c r="KKF41" s="42"/>
      <c r="KKG41" s="43"/>
      <c r="KKH41" s="44"/>
      <c r="KKI41" s="45"/>
      <c r="KKJ41" s="45"/>
      <c r="KKK41" s="45"/>
      <c r="KKL41" s="45"/>
      <c r="KKM41" s="45"/>
      <c r="KKN41" s="46"/>
      <c r="KKO41" s="46"/>
      <c r="KKP41" s="46"/>
      <c r="KKQ41" s="46"/>
      <c r="KKR41" s="46"/>
      <c r="KKS41" s="46"/>
      <c r="KKT41" s="46"/>
      <c r="KKU41" s="46"/>
      <c r="KKV41" s="46"/>
      <c r="KKW41" s="46"/>
      <c r="KKX41" s="47"/>
      <c r="KKY41" s="48"/>
      <c r="KKZ41" s="48"/>
      <c r="KLA41" s="44"/>
      <c r="KLB41" s="44"/>
      <c r="KLC41" s="44"/>
      <c r="KLD41" s="44"/>
      <c r="KLE41" s="49"/>
      <c r="KLF41" s="50"/>
      <c r="KLG41" s="37"/>
      <c r="KLH41" s="40"/>
      <c r="KLI41" s="41"/>
      <c r="KLJ41" s="42"/>
      <c r="KLK41" s="43"/>
      <c r="KLL41" s="44"/>
      <c r="KLM41" s="45"/>
      <c r="KLN41" s="45"/>
      <c r="KLO41" s="45"/>
      <c r="KLP41" s="45"/>
      <c r="KLQ41" s="45"/>
      <c r="KLR41" s="46"/>
      <c r="KLS41" s="46"/>
      <c r="KLT41" s="46"/>
      <c r="KLU41" s="46"/>
      <c r="KLV41" s="46"/>
      <c r="KLW41" s="46"/>
      <c r="KLX41" s="46"/>
      <c r="KLY41" s="46"/>
      <c r="KLZ41" s="46"/>
      <c r="KMA41" s="46"/>
      <c r="KMB41" s="47"/>
      <c r="KMC41" s="48"/>
      <c r="KMD41" s="48"/>
      <c r="KME41" s="44"/>
      <c r="KMF41" s="44"/>
      <c r="KMG41" s="44"/>
      <c r="KMH41" s="44"/>
      <c r="KMI41" s="49"/>
      <c r="KMJ41" s="50"/>
      <c r="KMK41" s="37"/>
      <c r="KML41" s="40"/>
      <c r="KMM41" s="41"/>
      <c r="KMN41" s="42"/>
      <c r="KMO41" s="43"/>
      <c r="KMP41" s="44"/>
      <c r="KMQ41" s="45"/>
      <c r="KMR41" s="45"/>
      <c r="KMS41" s="45"/>
      <c r="KMT41" s="45"/>
      <c r="KMU41" s="45"/>
      <c r="KMV41" s="46"/>
      <c r="KMW41" s="46"/>
      <c r="KMX41" s="46"/>
      <c r="KMY41" s="46"/>
      <c r="KMZ41" s="46"/>
      <c r="KNA41" s="46"/>
      <c r="KNB41" s="46"/>
      <c r="KNC41" s="46"/>
      <c r="KND41" s="46"/>
      <c r="KNE41" s="46"/>
      <c r="KNF41" s="47"/>
      <c r="KNG41" s="48"/>
      <c r="KNH41" s="48"/>
      <c r="KNI41" s="44"/>
      <c r="KNJ41" s="44"/>
      <c r="KNK41" s="44"/>
      <c r="KNL41" s="44"/>
      <c r="KNM41" s="49"/>
      <c r="KNN41" s="50"/>
      <c r="KNO41" s="37"/>
      <c r="KNP41" s="40"/>
      <c r="KNQ41" s="41"/>
      <c r="KNR41" s="42"/>
      <c r="KNS41" s="43"/>
      <c r="KNT41" s="44"/>
      <c r="KNU41" s="45"/>
      <c r="KNV41" s="45"/>
      <c r="KNW41" s="45"/>
      <c r="KNX41" s="45"/>
      <c r="KNY41" s="45"/>
      <c r="KNZ41" s="46"/>
      <c r="KOA41" s="46"/>
      <c r="KOB41" s="46"/>
      <c r="KOC41" s="46"/>
      <c r="KOD41" s="46"/>
      <c r="KOE41" s="46"/>
      <c r="KOF41" s="46"/>
      <c r="KOG41" s="46"/>
      <c r="KOH41" s="46"/>
      <c r="KOI41" s="46"/>
      <c r="KOJ41" s="47"/>
      <c r="KOK41" s="48"/>
      <c r="KOL41" s="48"/>
      <c r="KOM41" s="44"/>
      <c r="KON41" s="44"/>
      <c r="KOO41" s="44"/>
      <c r="KOP41" s="44"/>
      <c r="KOQ41" s="49"/>
      <c r="KOR41" s="50"/>
      <c r="KOS41" s="37"/>
      <c r="KOT41" s="40"/>
      <c r="KOU41" s="41"/>
      <c r="KOV41" s="42"/>
      <c r="KOW41" s="43"/>
      <c r="KOX41" s="44"/>
      <c r="KOY41" s="45"/>
      <c r="KOZ41" s="45"/>
      <c r="KPA41" s="45"/>
      <c r="KPB41" s="45"/>
      <c r="KPC41" s="45"/>
      <c r="KPD41" s="46"/>
      <c r="KPE41" s="46"/>
      <c r="KPF41" s="46"/>
      <c r="KPG41" s="46"/>
      <c r="KPH41" s="46"/>
      <c r="KPI41" s="46"/>
      <c r="KPJ41" s="46"/>
      <c r="KPK41" s="46"/>
      <c r="KPL41" s="46"/>
      <c r="KPM41" s="46"/>
      <c r="KPN41" s="47"/>
      <c r="KPO41" s="48"/>
      <c r="KPP41" s="48"/>
      <c r="KPQ41" s="44"/>
      <c r="KPR41" s="44"/>
      <c r="KPS41" s="44"/>
      <c r="KPT41" s="44"/>
      <c r="KPU41" s="49"/>
      <c r="KPV41" s="50"/>
      <c r="KPW41" s="37"/>
      <c r="KPX41" s="40"/>
      <c r="KPY41" s="41"/>
      <c r="KPZ41" s="42"/>
      <c r="KQA41" s="43"/>
      <c r="KQB41" s="44"/>
      <c r="KQC41" s="45"/>
      <c r="KQD41" s="45"/>
      <c r="KQE41" s="45"/>
      <c r="KQF41" s="45"/>
      <c r="KQG41" s="45"/>
      <c r="KQH41" s="46"/>
      <c r="KQI41" s="46"/>
      <c r="KQJ41" s="46"/>
      <c r="KQK41" s="46"/>
      <c r="KQL41" s="46"/>
      <c r="KQM41" s="46"/>
      <c r="KQN41" s="46"/>
      <c r="KQO41" s="46"/>
      <c r="KQP41" s="46"/>
      <c r="KQQ41" s="46"/>
      <c r="KQR41" s="47"/>
      <c r="KQS41" s="48"/>
      <c r="KQT41" s="48"/>
      <c r="KQU41" s="44"/>
      <c r="KQV41" s="44"/>
      <c r="KQW41" s="44"/>
      <c r="KQX41" s="44"/>
      <c r="KQY41" s="49"/>
      <c r="KQZ41" s="50"/>
      <c r="KRA41" s="37"/>
      <c r="KRB41" s="40"/>
      <c r="KRC41" s="41"/>
      <c r="KRD41" s="42"/>
      <c r="KRE41" s="43"/>
      <c r="KRF41" s="44"/>
      <c r="KRG41" s="45"/>
      <c r="KRH41" s="45"/>
      <c r="KRI41" s="45"/>
      <c r="KRJ41" s="45"/>
      <c r="KRK41" s="45"/>
      <c r="KRL41" s="46"/>
      <c r="KRM41" s="46"/>
      <c r="KRN41" s="46"/>
      <c r="KRO41" s="46"/>
      <c r="KRP41" s="46"/>
      <c r="KRQ41" s="46"/>
      <c r="KRR41" s="46"/>
      <c r="KRS41" s="46"/>
      <c r="KRT41" s="46"/>
      <c r="KRU41" s="46"/>
      <c r="KRV41" s="47"/>
      <c r="KRW41" s="48"/>
      <c r="KRX41" s="48"/>
      <c r="KRY41" s="44"/>
      <c r="KRZ41" s="44"/>
      <c r="KSA41" s="44"/>
      <c r="KSB41" s="44"/>
      <c r="KSC41" s="49"/>
      <c r="KSD41" s="50"/>
      <c r="KSE41" s="37"/>
      <c r="KSF41" s="40"/>
      <c r="KSG41" s="41"/>
      <c r="KSH41" s="42"/>
      <c r="KSI41" s="43"/>
      <c r="KSJ41" s="44"/>
      <c r="KSK41" s="45"/>
      <c r="KSL41" s="45"/>
      <c r="KSM41" s="45"/>
      <c r="KSN41" s="45"/>
      <c r="KSO41" s="45"/>
      <c r="KSP41" s="46"/>
      <c r="KSQ41" s="46"/>
      <c r="KSR41" s="46"/>
      <c r="KSS41" s="46"/>
      <c r="KST41" s="46"/>
      <c r="KSU41" s="46"/>
      <c r="KSV41" s="46"/>
      <c r="KSW41" s="46"/>
      <c r="KSX41" s="46"/>
      <c r="KSY41" s="46"/>
      <c r="KSZ41" s="47"/>
      <c r="KTA41" s="48"/>
      <c r="KTB41" s="48"/>
      <c r="KTC41" s="44"/>
      <c r="KTD41" s="44"/>
      <c r="KTE41" s="44"/>
      <c r="KTF41" s="44"/>
      <c r="KTG41" s="49"/>
      <c r="KTH41" s="50"/>
      <c r="KTI41" s="37"/>
      <c r="KTJ41" s="40"/>
      <c r="KTK41" s="41"/>
      <c r="KTL41" s="42"/>
      <c r="KTM41" s="43"/>
      <c r="KTN41" s="44"/>
      <c r="KTO41" s="45"/>
      <c r="KTP41" s="45"/>
      <c r="KTQ41" s="45"/>
      <c r="KTR41" s="45"/>
      <c r="KTS41" s="45"/>
      <c r="KTT41" s="46"/>
      <c r="KTU41" s="46"/>
      <c r="KTV41" s="46"/>
      <c r="KTW41" s="46"/>
      <c r="KTX41" s="46"/>
      <c r="KTY41" s="46"/>
      <c r="KTZ41" s="46"/>
      <c r="KUA41" s="46"/>
      <c r="KUB41" s="46"/>
      <c r="KUC41" s="46"/>
      <c r="KUD41" s="47"/>
      <c r="KUE41" s="48"/>
      <c r="KUF41" s="48"/>
      <c r="KUG41" s="44"/>
      <c r="KUH41" s="44"/>
      <c r="KUI41" s="44"/>
      <c r="KUJ41" s="44"/>
      <c r="KUK41" s="49"/>
      <c r="KUL41" s="50"/>
      <c r="KUM41" s="37"/>
      <c r="KUN41" s="40"/>
      <c r="KUO41" s="41"/>
      <c r="KUP41" s="42"/>
      <c r="KUQ41" s="43"/>
      <c r="KUR41" s="44"/>
      <c r="KUS41" s="45"/>
      <c r="KUT41" s="45"/>
      <c r="KUU41" s="45"/>
      <c r="KUV41" s="45"/>
      <c r="KUW41" s="45"/>
      <c r="KUX41" s="46"/>
      <c r="KUY41" s="46"/>
      <c r="KUZ41" s="46"/>
      <c r="KVA41" s="46"/>
      <c r="KVB41" s="46"/>
      <c r="KVC41" s="46"/>
      <c r="KVD41" s="46"/>
      <c r="KVE41" s="46"/>
      <c r="KVF41" s="46"/>
      <c r="KVG41" s="46"/>
      <c r="KVH41" s="47"/>
      <c r="KVI41" s="48"/>
      <c r="KVJ41" s="48"/>
      <c r="KVK41" s="44"/>
      <c r="KVL41" s="44"/>
      <c r="KVM41" s="44"/>
      <c r="KVN41" s="44"/>
      <c r="KVO41" s="49"/>
      <c r="KVP41" s="50"/>
      <c r="KVQ41" s="37"/>
      <c r="KVR41" s="40"/>
      <c r="KVS41" s="41"/>
      <c r="KVT41" s="42"/>
      <c r="KVU41" s="43"/>
      <c r="KVV41" s="44"/>
      <c r="KVW41" s="45"/>
      <c r="KVX41" s="45"/>
      <c r="KVY41" s="45"/>
      <c r="KVZ41" s="45"/>
      <c r="KWA41" s="45"/>
      <c r="KWB41" s="46"/>
      <c r="KWC41" s="46"/>
      <c r="KWD41" s="46"/>
      <c r="KWE41" s="46"/>
      <c r="KWF41" s="46"/>
      <c r="KWG41" s="46"/>
      <c r="KWH41" s="46"/>
      <c r="KWI41" s="46"/>
      <c r="KWJ41" s="46"/>
      <c r="KWK41" s="46"/>
      <c r="KWL41" s="47"/>
      <c r="KWM41" s="48"/>
      <c r="KWN41" s="48"/>
      <c r="KWO41" s="44"/>
      <c r="KWP41" s="44"/>
      <c r="KWQ41" s="44"/>
      <c r="KWR41" s="44"/>
      <c r="KWS41" s="49"/>
      <c r="KWT41" s="50"/>
      <c r="KWU41" s="37"/>
      <c r="KWV41" s="40"/>
      <c r="KWW41" s="41"/>
      <c r="KWX41" s="42"/>
      <c r="KWY41" s="43"/>
      <c r="KWZ41" s="44"/>
      <c r="KXA41" s="45"/>
      <c r="KXB41" s="45"/>
      <c r="KXC41" s="45"/>
      <c r="KXD41" s="45"/>
      <c r="KXE41" s="45"/>
      <c r="KXF41" s="46"/>
      <c r="KXG41" s="46"/>
      <c r="KXH41" s="46"/>
      <c r="KXI41" s="46"/>
      <c r="KXJ41" s="46"/>
      <c r="KXK41" s="46"/>
      <c r="KXL41" s="46"/>
      <c r="KXM41" s="46"/>
      <c r="KXN41" s="46"/>
      <c r="KXO41" s="46"/>
      <c r="KXP41" s="47"/>
      <c r="KXQ41" s="48"/>
      <c r="KXR41" s="48"/>
      <c r="KXS41" s="44"/>
      <c r="KXT41" s="44"/>
      <c r="KXU41" s="44"/>
      <c r="KXV41" s="44"/>
      <c r="KXW41" s="49"/>
      <c r="KXX41" s="50"/>
      <c r="KXY41" s="37"/>
      <c r="KXZ41" s="40"/>
      <c r="KYA41" s="41"/>
      <c r="KYB41" s="42"/>
      <c r="KYC41" s="43"/>
      <c r="KYD41" s="44"/>
      <c r="KYE41" s="45"/>
      <c r="KYF41" s="45"/>
      <c r="KYG41" s="45"/>
      <c r="KYH41" s="45"/>
      <c r="KYI41" s="45"/>
      <c r="KYJ41" s="46"/>
      <c r="KYK41" s="46"/>
      <c r="KYL41" s="46"/>
      <c r="KYM41" s="46"/>
      <c r="KYN41" s="46"/>
      <c r="KYO41" s="46"/>
      <c r="KYP41" s="46"/>
      <c r="KYQ41" s="46"/>
      <c r="KYR41" s="46"/>
      <c r="KYS41" s="46"/>
      <c r="KYT41" s="47"/>
      <c r="KYU41" s="48"/>
      <c r="KYV41" s="48"/>
      <c r="KYW41" s="44"/>
      <c r="KYX41" s="44"/>
      <c r="KYY41" s="44"/>
      <c r="KYZ41" s="44"/>
      <c r="KZA41" s="49"/>
      <c r="KZB41" s="50"/>
      <c r="KZC41" s="37"/>
      <c r="KZD41" s="40"/>
      <c r="KZE41" s="41"/>
      <c r="KZF41" s="42"/>
      <c r="KZG41" s="43"/>
      <c r="KZH41" s="44"/>
      <c r="KZI41" s="45"/>
      <c r="KZJ41" s="45"/>
      <c r="KZK41" s="45"/>
      <c r="KZL41" s="45"/>
      <c r="KZM41" s="45"/>
      <c r="KZN41" s="46"/>
      <c r="KZO41" s="46"/>
      <c r="KZP41" s="46"/>
      <c r="KZQ41" s="46"/>
      <c r="KZR41" s="46"/>
      <c r="KZS41" s="46"/>
      <c r="KZT41" s="46"/>
      <c r="KZU41" s="46"/>
      <c r="KZV41" s="46"/>
      <c r="KZW41" s="46"/>
      <c r="KZX41" s="47"/>
      <c r="KZY41" s="48"/>
      <c r="KZZ41" s="48"/>
      <c r="LAA41" s="44"/>
      <c r="LAB41" s="44"/>
      <c r="LAC41" s="44"/>
      <c r="LAD41" s="44"/>
      <c r="LAE41" s="49"/>
      <c r="LAF41" s="50"/>
      <c r="LAG41" s="37"/>
      <c r="LAH41" s="40"/>
      <c r="LAI41" s="41"/>
      <c r="LAJ41" s="42"/>
      <c r="LAK41" s="43"/>
      <c r="LAL41" s="44"/>
      <c r="LAM41" s="45"/>
      <c r="LAN41" s="45"/>
      <c r="LAO41" s="45"/>
      <c r="LAP41" s="45"/>
      <c r="LAQ41" s="45"/>
      <c r="LAR41" s="46"/>
      <c r="LAS41" s="46"/>
      <c r="LAT41" s="46"/>
      <c r="LAU41" s="46"/>
      <c r="LAV41" s="46"/>
      <c r="LAW41" s="46"/>
      <c r="LAX41" s="46"/>
      <c r="LAY41" s="46"/>
      <c r="LAZ41" s="46"/>
      <c r="LBA41" s="46"/>
      <c r="LBB41" s="47"/>
      <c r="LBC41" s="48"/>
      <c r="LBD41" s="48"/>
      <c r="LBE41" s="44"/>
      <c r="LBF41" s="44"/>
      <c r="LBG41" s="44"/>
      <c r="LBH41" s="44"/>
      <c r="LBI41" s="49"/>
      <c r="LBJ41" s="50"/>
      <c r="LBK41" s="37"/>
      <c r="LBL41" s="40"/>
      <c r="LBM41" s="41"/>
      <c r="LBN41" s="42"/>
      <c r="LBO41" s="43"/>
      <c r="LBP41" s="44"/>
      <c r="LBQ41" s="45"/>
      <c r="LBR41" s="45"/>
      <c r="LBS41" s="45"/>
      <c r="LBT41" s="45"/>
      <c r="LBU41" s="45"/>
      <c r="LBV41" s="46"/>
      <c r="LBW41" s="46"/>
      <c r="LBX41" s="46"/>
      <c r="LBY41" s="46"/>
      <c r="LBZ41" s="46"/>
      <c r="LCA41" s="46"/>
      <c r="LCB41" s="46"/>
      <c r="LCC41" s="46"/>
      <c r="LCD41" s="46"/>
      <c r="LCE41" s="46"/>
      <c r="LCF41" s="47"/>
      <c r="LCG41" s="48"/>
      <c r="LCH41" s="48"/>
      <c r="LCI41" s="44"/>
      <c r="LCJ41" s="44"/>
      <c r="LCK41" s="44"/>
      <c r="LCL41" s="44"/>
      <c r="LCM41" s="49"/>
      <c r="LCN41" s="50"/>
      <c r="LCO41" s="37"/>
      <c r="LCP41" s="40"/>
      <c r="LCQ41" s="41"/>
      <c r="LCR41" s="42"/>
      <c r="LCS41" s="43"/>
      <c r="LCT41" s="44"/>
      <c r="LCU41" s="45"/>
      <c r="LCV41" s="45"/>
      <c r="LCW41" s="45"/>
      <c r="LCX41" s="45"/>
      <c r="LCY41" s="45"/>
      <c r="LCZ41" s="46"/>
      <c r="LDA41" s="46"/>
      <c r="LDB41" s="46"/>
      <c r="LDC41" s="46"/>
      <c r="LDD41" s="46"/>
      <c r="LDE41" s="46"/>
      <c r="LDF41" s="46"/>
      <c r="LDG41" s="46"/>
      <c r="LDH41" s="46"/>
      <c r="LDI41" s="46"/>
      <c r="LDJ41" s="47"/>
      <c r="LDK41" s="48"/>
      <c r="LDL41" s="48"/>
      <c r="LDM41" s="44"/>
      <c r="LDN41" s="44"/>
      <c r="LDO41" s="44"/>
      <c r="LDP41" s="44"/>
      <c r="LDQ41" s="49"/>
      <c r="LDR41" s="50"/>
      <c r="LDS41" s="37"/>
      <c r="LDT41" s="40"/>
      <c r="LDU41" s="41"/>
      <c r="LDV41" s="42"/>
      <c r="LDW41" s="43"/>
      <c r="LDX41" s="44"/>
      <c r="LDY41" s="45"/>
      <c r="LDZ41" s="45"/>
      <c r="LEA41" s="45"/>
      <c r="LEB41" s="45"/>
      <c r="LEC41" s="45"/>
      <c r="LED41" s="46"/>
      <c r="LEE41" s="46"/>
      <c r="LEF41" s="46"/>
      <c r="LEG41" s="46"/>
      <c r="LEH41" s="46"/>
      <c r="LEI41" s="46"/>
      <c r="LEJ41" s="46"/>
      <c r="LEK41" s="46"/>
      <c r="LEL41" s="46"/>
      <c r="LEM41" s="46"/>
      <c r="LEN41" s="47"/>
      <c r="LEO41" s="48"/>
      <c r="LEP41" s="48"/>
      <c r="LEQ41" s="44"/>
      <c r="LER41" s="44"/>
      <c r="LES41" s="44"/>
      <c r="LET41" s="44"/>
      <c r="LEU41" s="49"/>
      <c r="LEV41" s="50"/>
      <c r="LEW41" s="37"/>
      <c r="LEX41" s="40"/>
      <c r="LEY41" s="41"/>
      <c r="LEZ41" s="42"/>
      <c r="LFA41" s="43"/>
      <c r="LFB41" s="44"/>
      <c r="LFC41" s="45"/>
      <c r="LFD41" s="45"/>
      <c r="LFE41" s="45"/>
      <c r="LFF41" s="45"/>
      <c r="LFG41" s="45"/>
      <c r="LFH41" s="46"/>
      <c r="LFI41" s="46"/>
      <c r="LFJ41" s="46"/>
      <c r="LFK41" s="46"/>
      <c r="LFL41" s="46"/>
      <c r="LFM41" s="46"/>
      <c r="LFN41" s="46"/>
      <c r="LFO41" s="46"/>
      <c r="LFP41" s="46"/>
      <c r="LFQ41" s="46"/>
      <c r="LFR41" s="47"/>
      <c r="LFS41" s="48"/>
      <c r="LFT41" s="48"/>
      <c r="LFU41" s="44"/>
      <c r="LFV41" s="44"/>
      <c r="LFW41" s="44"/>
      <c r="LFX41" s="44"/>
      <c r="LFY41" s="49"/>
      <c r="LFZ41" s="50"/>
      <c r="LGA41" s="37"/>
      <c r="LGB41" s="40"/>
      <c r="LGC41" s="41"/>
      <c r="LGD41" s="42"/>
      <c r="LGE41" s="43"/>
      <c r="LGF41" s="44"/>
      <c r="LGG41" s="45"/>
      <c r="LGH41" s="45"/>
      <c r="LGI41" s="45"/>
      <c r="LGJ41" s="45"/>
      <c r="LGK41" s="45"/>
      <c r="LGL41" s="46"/>
      <c r="LGM41" s="46"/>
      <c r="LGN41" s="46"/>
      <c r="LGO41" s="46"/>
      <c r="LGP41" s="46"/>
      <c r="LGQ41" s="46"/>
      <c r="LGR41" s="46"/>
      <c r="LGS41" s="46"/>
      <c r="LGT41" s="46"/>
      <c r="LGU41" s="46"/>
      <c r="LGV41" s="47"/>
      <c r="LGW41" s="48"/>
      <c r="LGX41" s="48"/>
      <c r="LGY41" s="44"/>
      <c r="LGZ41" s="44"/>
      <c r="LHA41" s="44"/>
      <c r="LHB41" s="44"/>
      <c r="LHC41" s="49"/>
      <c r="LHD41" s="50"/>
      <c r="LHE41" s="37"/>
      <c r="LHF41" s="40"/>
      <c r="LHG41" s="41"/>
      <c r="LHH41" s="42"/>
      <c r="LHI41" s="43"/>
      <c r="LHJ41" s="44"/>
      <c r="LHK41" s="45"/>
      <c r="LHL41" s="45"/>
      <c r="LHM41" s="45"/>
      <c r="LHN41" s="45"/>
      <c r="LHO41" s="45"/>
      <c r="LHP41" s="46"/>
      <c r="LHQ41" s="46"/>
      <c r="LHR41" s="46"/>
      <c r="LHS41" s="46"/>
      <c r="LHT41" s="46"/>
      <c r="LHU41" s="46"/>
      <c r="LHV41" s="46"/>
      <c r="LHW41" s="46"/>
      <c r="LHX41" s="46"/>
      <c r="LHY41" s="46"/>
      <c r="LHZ41" s="47"/>
      <c r="LIA41" s="48"/>
      <c r="LIB41" s="48"/>
      <c r="LIC41" s="44"/>
      <c r="LID41" s="44"/>
      <c r="LIE41" s="44"/>
      <c r="LIF41" s="44"/>
      <c r="LIG41" s="49"/>
      <c r="LIH41" s="50"/>
      <c r="LII41" s="37"/>
      <c r="LIJ41" s="40"/>
      <c r="LIK41" s="41"/>
      <c r="LIL41" s="42"/>
      <c r="LIM41" s="43"/>
      <c r="LIN41" s="44"/>
      <c r="LIO41" s="45"/>
      <c r="LIP41" s="45"/>
      <c r="LIQ41" s="45"/>
      <c r="LIR41" s="45"/>
      <c r="LIS41" s="45"/>
      <c r="LIT41" s="46"/>
      <c r="LIU41" s="46"/>
      <c r="LIV41" s="46"/>
      <c r="LIW41" s="46"/>
      <c r="LIX41" s="46"/>
      <c r="LIY41" s="46"/>
      <c r="LIZ41" s="46"/>
      <c r="LJA41" s="46"/>
      <c r="LJB41" s="46"/>
      <c r="LJC41" s="46"/>
      <c r="LJD41" s="47"/>
      <c r="LJE41" s="48"/>
      <c r="LJF41" s="48"/>
      <c r="LJG41" s="44"/>
      <c r="LJH41" s="44"/>
      <c r="LJI41" s="44"/>
      <c r="LJJ41" s="44"/>
      <c r="LJK41" s="49"/>
      <c r="LJL41" s="50"/>
      <c r="LJM41" s="37"/>
      <c r="LJN41" s="40"/>
      <c r="LJO41" s="41"/>
      <c r="LJP41" s="42"/>
      <c r="LJQ41" s="43"/>
      <c r="LJR41" s="44"/>
      <c r="LJS41" s="45"/>
      <c r="LJT41" s="45"/>
      <c r="LJU41" s="45"/>
      <c r="LJV41" s="45"/>
      <c r="LJW41" s="45"/>
      <c r="LJX41" s="46"/>
      <c r="LJY41" s="46"/>
      <c r="LJZ41" s="46"/>
      <c r="LKA41" s="46"/>
      <c r="LKB41" s="46"/>
      <c r="LKC41" s="46"/>
      <c r="LKD41" s="46"/>
      <c r="LKE41" s="46"/>
      <c r="LKF41" s="46"/>
      <c r="LKG41" s="46"/>
      <c r="LKH41" s="47"/>
      <c r="LKI41" s="48"/>
      <c r="LKJ41" s="48"/>
      <c r="LKK41" s="44"/>
      <c r="LKL41" s="44"/>
      <c r="LKM41" s="44"/>
      <c r="LKN41" s="44"/>
      <c r="LKO41" s="49"/>
      <c r="LKP41" s="50"/>
      <c r="LKQ41" s="37"/>
      <c r="LKR41" s="40"/>
      <c r="LKS41" s="41"/>
      <c r="LKT41" s="42"/>
      <c r="LKU41" s="43"/>
      <c r="LKV41" s="44"/>
      <c r="LKW41" s="45"/>
      <c r="LKX41" s="45"/>
      <c r="LKY41" s="45"/>
      <c r="LKZ41" s="45"/>
      <c r="LLA41" s="45"/>
      <c r="LLB41" s="46"/>
      <c r="LLC41" s="46"/>
      <c r="LLD41" s="46"/>
      <c r="LLE41" s="46"/>
      <c r="LLF41" s="46"/>
      <c r="LLG41" s="46"/>
      <c r="LLH41" s="46"/>
      <c r="LLI41" s="46"/>
      <c r="LLJ41" s="46"/>
      <c r="LLK41" s="46"/>
      <c r="LLL41" s="47"/>
      <c r="LLM41" s="48"/>
      <c r="LLN41" s="48"/>
      <c r="LLO41" s="44"/>
      <c r="LLP41" s="44"/>
      <c r="LLQ41" s="44"/>
      <c r="LLR41" s="44"/>
      <c r="LLS41" s="49"/>
      <c r="LLT41" s="50"/>
      <c r="LLU41" s="37"/>
      <c r="LLV41" s="40"/>
      <c r="LLW41" s="41"/>
      <c r="LLX41" s="42"/>
      <c r="LLY41" s="43"/>
      <c r="LLZ41" s="44"/>
      <c r="LMA41" s="45"/>
      <c r="LMB41" s="45"/>
      <c r="LMC41" s="45"/>
      <c r="LMD41" s="45"/>
      <c r="LME41" s="45"/>
      <c r="LMF41" s="46"/>
      <c r="LMG41" s="46"/>
      <c r="LMH41" s="46"/>
      <c r="LMI41" s="46"/>
      <c r="LMJ41" s="46"/>
      <c r="LMK41" s="46"/>
      <c r="LML41" s="46"/>
      <c r="LMM41" s="46"/>
      <c r="LMN41" s="46"/>
      <c r="LMO41" s="46"/>
      <c r="LMP41" s="47"/>
      <c r="LMQ41" s="48"/>
      <c r="LMR41" s="48"/>
      <c r="LMS41" s="44"/>
      <c r="LMT41" s="44"/>
      <c r="LMU41" s="44"/>
      <c r="LMV41" s="44"/>
      <c r="LMW41" s="49"/>
      <c r="LMX41" s="50"/>
      <c r="LMY41" s="37"/>
      <c r="LMZ41" s="40"/>
      <c r="LNA41" s="41"/>
      <c r="LNB41" s="42"/>
      <c r="LNC41" s="43"/>
      <c r="LND41" s="44"/>
      <c r="LNE41" s="45"/>
      <c r="LNF41" s="45"/>
      <c r="LNG41" s="45"/>
      <c r="LNH41" s="45"/>
      <c r="LNI41" s="45"/>
      <c r="LNJ41" s="46"/>
      <c r="LNK41" s="46"/>
      <c r="LNL41" s="46"/>
      <c r="LNM41" s="46"/>
      <c r="LNN41" s="46"/>
      <c r="LNO41" s="46"/>
      <c r="LNP41" s="46"/>
      <c r="LNQ41" s="46"/>
      <c r="LNR41" s="46"/>
      <c r="LNS41" s="46"/>
      <c r="LNT41" s="47"/>
      <c r="LNU41" s="48"/>
      <c r="LNV41" s="48"/>
      <c r="LNW41" s="44"/>
      <c r="LNX41" s="44"/>
      <c r="LNY41" s="44"/>
      <c r="LNZ41" s="44"/>
      <c r="LOA41" s="49"/>
      <c r="LOB41" s="50"/>
      <c r="LOC41" s="37"/>
      <c r="LOD41" s="40"/>
      <c r="LOE41" s="41"/>
      <c r="LOF41" s="42"/>
      <c r="LOG41" s="43"/>
      <c r="LOH41" s="44"/>
      <c r="LOI41" s="45"/>
      <c r="LOJ41" s="45"/>
      <c r="LOK41" s="45"/>
      <c r="LOL41" s="45"/>
      <c r="LOM41" s="45"/>
      <c r="LON41" s="46"/>
      <c r="LOO41" s="46"/>
      <c r="LOP41" s="46"/>
      <c r="LOQ41" s="46"/>
      <c r="LOR41" s="46"/>
      <c r="LOS41" s="46"/>
      <c r="LOT41" s="46"/>
      <c r="LOU41" s="46"/>
      <c r="LOV41" s="46"/>
      <c r="LOW41" s="46"/>
      <c r="LOX41" s="47"/>
      <c r="LOY41" s="48"/>
      <c r="LOZ41" s="48"/>
      <c r="LPA41" s="44"/>
      <c r="LPB41" s="44"/>
      <c r="LPC41" s="44"/>
      <c r="LPD41" s="44"/>
      <c r="LPE41" s="49"/>
      <c r="LPF41" s="50"/>
      <c r="LPG41" s="37"/>
      <c r="LPH41" s="40"/>
      <c r="LPI41" s="41"/>
      <c r="LPJ41" s="42"/>
      <c r="LPK41" s="43"/>
      <c r="LPL41" s="44"/>
      <c r="LPM41" s="45"/>
      <c r="LPN41" s="45"/>
      <c r="LPO41" s="45"/>
      <c r="LPP41" s="45"/>
      <c r="LPQ41" s="45"/>
      <c r="LPR41" s="46"/>
      <c r="LPS41" s="46"/>
      <c r="LPT41" s="46"/>
      <c r="LPU41" s="46"/>
      <c r="LPV41" s="46"/>
      <c r="LPW41" s="46"/>
      <c r="LPX41" s="46"/>
      <c r="LPY41" s="46"/>
      <c r="LPZ41" s="46"/>
      <c r="LQA41" s="46"/>
      <c r="LQB41" s="47"/>
      <c r="LQC41" s="48"/>
      <c r="LQD41" s="48"/>
      <c r="LQE41" s="44"/>
      <c r="LQF41" s="44"/>
      <c r="LQG41" s="44"/>
      <c r="LQH41" s="44"/>
      <c r="LQI41" s="49"/>
      <c r="LQJ41" s="50"/>
      <c r="LQK41" s="37"/>
      <c r="LQL41" s="40"/>
      <c r="LQM41" s="41"/>
      <c r="LQN41" s="42"/>
      <c r="LQO41" s="43"/>
      <c r="LQP41" s="44"/>
      <c r="LQQ41" s="45"/>
      <c r="LQR41" s="45"/>
      <c r="LQS41" s="45"/>
      <c r="LQT41" s="45"/>
      <c r="LQU41" s="45"/>
      <c r="LQV41" s="46"/>
      <c r="LQW41" s="46"/>
      <c r="LQX41" s="46"/>
      <c r="LQY41" s="46"/>
      <c r="LQZ41" s="46"/>
      <c r="LRA41" s="46"/>
      <c r="LRB41" s="46"/>
      <c r="LRC41" s="46"/>
      <c r="LRD41" s="46"/>
      <c r="LRE41" s="46"/>
      <c r="LRF41" s="47"/>
      <c r="LRG41" s="48"/>
      <c r="LRH41" s="48"/>
      <c r="LRI41" s="44"/>
      <c r="LRJ41" s="44"/>
      <c r="LRK41" s="44"/>
      <c r="LRL41" s="44"/>
      <c r="LRM41" s="49"/>
      <c r="LRN41" s="50"/>
      <c r="LRO41" s="37"/>
      <c r="LRP41" s="40"/>
      <c r="LRQ41" s="41"/>
      <c r="LRR41" s="42"/>
      <c r="LRS41" s="43"/>
      <c r="LRT41" s="44"/>
      <c r="LRU41" s="45"/>
      <c r="LRV41" s="45"/>
      <c r="LRW41" s="45"/>
      <c r="LRX41" s="45"/>
      <c r="LRY41" s="45"/>
      <c r="LRZ41" s="46"/>
      <c r="LSA41" s="46"/>
      <c r="LSB41" s="46"/>
      <c r="LSC41" s="46"/>
      <c r="LSD41" s="46"/>
      <c r="LSE41" s="46"/>
      <c r="LSF41" s="46"/>
      <c r="LSG41" s="46"/>
      <c r="LSH41" s="46"/>
      <c r="LSI41" s="46"/>
      <c r="LSJ41" s="47"/>
      <c r="LSK41" s="48"/>
      <c r="LSL41" s="48"/>
      <c r="LSM41" s="44"/>
      <c r="LSN41" s="44"/>
      <c r="LSO41" s="44"/>
      <c r="LSP41" s="44"/>
      <c r="LSQ41" s="49"/>
      <c r="LSR41" s="50"/>
      <c r="LSS41" s="37"/>
      <c r="LST41" s="40"/>
      <c r="LSU41" s="41"/>
      <c r="LSV41" s="42"/>
      <c r="LSW41" s="43"/>
      <c r="LSX41" s="44"/>
      <c r="LSY41" s="45"/>
      <c r="LSZ41" s="45"/>
      <c r="LTA41" s="45"/>
      <c r="LTB41" s="45"/>
      <c r="LTC41" s="45"/>
      <c r="LTD41" s="46"/>
      <c r="LTE41" s="46"/>
      <c r="LTF41" s="46"/>
      <c r="LTG41" s="46"/>
      <c r="LTH41" s="46"/>
      <c r="LTI41" s="46"/>
      <c r="LTJ41" s="46"/>
      <c r="LTK41" s="46"/>
      <c r="LTL41" s="46"/>
      <c r="LTM41" s="46"/>
      <c r="LTN41" s="47"/>
      <c r="LTO41" s="48"/>
      <c r="LTP41" s="48"/>
      <c r="LTQ41" s="44"/>
      <c r="LTR41" s="44"/>
      <c r="LTS41" s="44"/>
      <c r="LTT41" s="44"/>
      <c r="LTU41" s="49"/>
      <c r="LTV41" s="50"/>
      <c r="LTW41" s="37"/>
      <c r="LTX41" s="40"/>
      <c r="LTY41" s="41"/>
      <c r="LTZ41" s="42"/>
      <c r="LUA41" s="43"/>
      <c r="LUB41" s="44"/>
      <c r="LUC41" s="45"/>
      <c r="LUD41" s="45"/>
      <c r="LUE41" s="45"/>
      <c r="LUF41" s="45"/>
      <c r="LUG41" s="45"/>
      <c r="LUH41" s="46"/>
      <c r="LUI41" s="46"/>
      <c r="LUJ41" s="46"/>
      <c r="LUK41" s="46"/>
      <c r="LUL41" s="46"/>
      <c r="LUM41" s="46"/>
      <c r="LUN41" s="46"/>
      <c r="LUO41" s="46"/>
      <c r="LUP41" s="46"/>
      <c r="LUQ41" s="46"/>
      <c r="LUR41" s="47"/>
      <c r="LUS41" s="48"/>
      <c r="LUT41" s="48"/>
      <c r="LUU41" s="44"/>
      <c r="LUV41" s="44"/>
      <c r="LUW41" s="44"/>
      <c r="LUX41" s="44"/>
      <c r="LUY41" s="49"/>
      <c r="LUZ41" s="50"/>
      <c r="LVA41" s="37"/>
      <c r="LVB41" s="40"/>
      <c r="LVC41" s="41"/>
      <c r="LVD41" s="42"/>
      <c r="LVE41" s="43"/>
      <c r="LVF41" s="44"/>
      <c r="LVG41" s="45"/>
      <c r="LVH41" s="45"/>
      <c r="LVI41" s="45"/>
      <c r="LVJ41" s="45"/>
      <c r="LVK41" s="45"/>
      <c r="LVL41" s="46"/>
      <c r="LVM41" s="46"/>
      <c r="LVN41" s="46"/>
      <c r="LVO41" s="46"/>
      <c r="LVP41" s="46"/>
      <c r="LVQ41" s="46"/>
      <c r="LVR41" s="46"/>
      <c r="LVS41" s="46"/>
      <c r="LVT41" s="46"/>
      <c r="LVU41" s="46"/>
      <c r="LVV41" s="47"/>
      <c r="LVW41" s="48"/>
      <c r="LVX41" s="48"/>
      <c r="LVY41" s="44"/>
      <c r="LVZ41" s="44"/>
      <c r="LWA41" s="44"/>
      <c r="LWB41" s="44"/>
      <c r="LWC41" s="49"/>
      <c r="LWD41" s="50"/>
      <c r="LWE41" s="37"/>
      <c r="LWF41" s="40"/>
      <c r="LWG41" s="41"/>
      <c r="LWH41" s="42"/>
      <c r="LWI41" s="43"/>
      <c r="LWJ41" s="44"/>
      <c r="LWK41" s="45"/>
      <c r="LWL41" s="45"/>
      <c r="LWM41" s="45"/>
      <c r="LWN41" s="45"/>
      <c r="LWO41" s="45"/>
      <c r="LWP41" s="46"/>
      <c r="LWQ41" s="46"/>
      <c r="LWR41" s="46"/>
      <c r="LWS41" s="46"/>
      <c r="LWT41" s="46"/>
      <c r="LWU41" s="46"/>
      <c r="LWV41" s="46"/>
      <c r="LWW41" s="46"/>
      <c r="LWX41" s="46"/>
      <c r="LWY41" s="46"/>
      <c r="LWZ41" s="47"/>
      <c r="LXA41" s="48"/>
      <c r="LXB41" s="48"/>
      <c r="LXC41" s="44"/>
      <c r="LXD41" s="44"/>
      <c r="LXE41" s="44"/>
      <c r="LXF41" s="44"/>
      <c r="LXG41" s="49"/>
      <c r="LXH41" s="50"/>
      <c r="LXI41" s="37"/>
      <c r="LXJ41" s="40"/>
      <c r="LXK41" s="41"/>
      <c r="LXL41" s="42"/>
      <c r="LXM41" s="43"/>
      <c r="LXN41" s="44"/>
      <c r="LXO41" s="45"/>
      <c r="LXP41" s="45"/>
      <c r="LXQ41" s="45"/>
      <c r="LXR41" s="45"/>
      <c r="LXS41" s="45"/>
      <c r="LXT41" s="46"/>
      <c r="LXU41" s="46"/>
      <c r="LXV41" s="46"/>
      <c r="LXW41" s="46"/>
      <c r="LXX41" s="46"/>
      <c r="LXY41" s="46"/>
      <c r="LXZ41" s="46"/>
      <c r="LYA41" s="46"/>
      <c r="LYB41" s="46"/>
      <c r="LYC41" s="46"/>
      <c r="LYD41" s="47"/>
      <c r="LYE41" s="48"/>
      <c r="LYF41" s="48"/>
      <c r="LYG41" s="44"/>
      <c r="LYH41" s="44"/>
      <c r="LYI41" s="44"/>
      <c r="LYJ41" s="44"/>
      <c r="LYK41" s="49"/>
      <c r="LYL41" s="50"/>
      <c r="LYM41" s="37"/>
      <c r="LYN41" s="40"/>
      <c r="LYO41" s="41"/>
      <c r="LYP41" s="42"/>
      <c r="LYQ41" s="43"/>
      <c r="LYR41" s="44"/>
      <c r="LYS41" s="45"/>
      <c r="LYT41" s="45"/>
      <c r="LYU41" s="45"/>
      <c r="LYV41" s="45"/>
      <c r="LYW41" s="45"/>
      <c r="LYX41" s="46"/>
      <c r="LYY41" s="46"/>
      <c r="LYZ41" s="46"/>
      <c r="LZA41" s="46"/>
      <c r="LZB41" s="46"/>
      <c r="LZC41" s="46"/>
      <c r="LZD41" s="46"/>
      <c r="LZE41" s="46"/>
      <c r="LZF41" s="46"/>
      <c r="LZG41" s="46"/>
      <c r="LZH41" s="47"/>
      <c r="LZI41" s="48"/>
      <c r="LZJ41" s="48"/>
      <c r="LZK41" s="44"/>
      <c r="LZL41" s="44"/>
      <c r="LZM41" s="44"/>
      <c r="LZN41" s="44"/>
      <c r="LZO41" s="49"/>
      <c r="LZP41" s="50"/>
      <c r="LZQ41" s="37"/>
      <c r="LZR41" s="40"/>
      <c r="LZS41" s="41"/>
      <c r="LZT41" s="42"/>
      <c r="LZU41" s="43"/>
      <c r="LZV41" s="44"/>
      <c r="LZW41" s="45"/>
      <c r="LZX41" s="45"/>
      <c r="LZY41" s="45"/>
      <c r="LZZ41" s="45"/>
      <c r="MAA41" s="45"/>
      <c r="MAB41" s="46"/>
      <c r="MAC41" s="46"/>
      <c r="MAD41" s="46"/>
      <c r="MAE41" s="46"/>
      <c r="MAF41" s="46"/>
      <c r="MAG41" s="46"/>
      <c r="MAH41" s="46"/>
      <c r="MAI41" s="46"/>
      <c r="MAJ41" s="46"/>
      <c r="MAK41" s="46"/>
      <c r="MAL41" s="47"/>
      <c r="MAM41" s="48"/>
      <c r="MAN41" s="48"/>
      <c r="MAO41" s="44"/>
      <c r="MAP41" s="44"/>
      <c r="MAQ41" s="44"/>
      <c r="MAR41" s="44"/>
      <c r="MAS41" s="49"/>
      <c r="MAT41" s="50"/>
      <c r="MAU41" s="37"/>
      <c r="MAV41" s="40"/>
      <c r="MAW41" s="41"/>
      <c r="MAX41" s="42"/>
      <c r="MAY41" s="43"/>
      <c r="MAZ41" s="44"/>
      <c r="MBA41" s="45"/>
      <c r="MBB41" s="45"/>
      <c r="MBC41" s="45"/>
      <c r="MBD41" s="45"/>
      <c r="MBE41" s="45"/>
      <c r="MBF41" s="46"/>
      <c r="MBG41" s="46"/>
      <c r="MBH41" s="46"/>
      <c r="MBI41" s="46"/>
      <c r="MBJ41" s="46"/>
      <c r="MBK41" s="46"/>
      <c r="MBL41" s="46"/>
      <c r="MBM41" s="46"/>
      <c r="MBN41" s="46"/>
      <c r="MBO41" s="46"/>
      <c r="MBP41" s="47"/>
      <c r="MBQ41" s="48"/>
      <c r="MBR41" s="48"/>
      <c r="MBS41" s="44"/>
      <c r="MBT41" s="44"/>
      <c r="MBU41" s="44"/>
      <c r="MBV41" s="44"/>
      <c r="MBW41" s="49"/>
      <c r="MBX41" s="50"/>
      <c r="MBY41" s="37"/>
      <c r="MBZ41" s="40"/>
      <c r="MCA41" s="41"/>
      <c r="MCB41" s="42"/>
      <c r="MCC41" s="43"/>
      <c r="MCD41" s="44"/>
      <c r="MCE41" s="45"/>
      <c r="MCF41" s="45"/>
      <c r="MCG41" s="45"/>
      <c r="MCH41" s="45"/>
      <c r="MCI41" s="45"/>
      <c r="MCJ41" s="46"/>
      <c r="MCK41" s="46"/>
      <c r="MCL41" s="46"/>
      <c r="MCM41" s="46"/>
      <c r="MCN41" s="46"/>
      <c r="MCO41" s="46"/>
      <c r="MCP41" s="46"/>
      <c r="MCQ41" s="46"/>
      <c r="MCR41" s="46"/>
      <c r="MCS41" s="46"/>
      <c r="MCT41" s="47"/>
      <c r="MCU41" s="48"/>
      <c r="MCV41" s="48"/>
      <c r="MCW41" s="44"/>
      <c r="MCX41" s="44"/>
      <c r="MCY41" s="44"/>
      <c r="MCZ41" s="44"/>
      <c r="MDA41" s="49"/>
      <c r="MDB41" s="50"/>
      <c r="MDC41" s="37"/>
      <c r="MDD41" s="40"/>
      <c r="MDE41" s="41"/>
      <c r="MDF41" s="42"/>
      <c r="MDG41" s="43"/>
      <c r="MDH41" s="44"/>
      <c r="MDI41" s="45"/>
      <c r="MDJ41" s="45"/>
      <c r="MDK41" s="45"/>
      <c r="MDL41" s="45"/>
      <c r="MDM41" s="45"/>
      <c r="MDN41" s="46"/>
      <c r="MDO41" s="46"/>
      <c r="MDP41" s="46"/>
      <c r="MDQ41" s="46"/>
      <c r="MDR41" s="46"/>
      <c r="MDS41" s="46"/>
      <c r="MDT41" s="46"/>
      <c r="MDU41" s="46"/>
      <c r="MDV41" s="46"/>
      <c r="MDW41" s="46"/>
      <c r="MDX41" s="47"/>
      <c r="MDY41" s="48"/>
      <c r="MDZ41" s="48"/>
      <c r="MEA41" s="44"/>
      <c r="MEB41" s="44"/>
      <c r="MEC41" s="44"/>
      <c r="MED41" s="44"/>
      <c r="MEE41" s="49"/>
      <c r="MEF41" s="50"/>
      <c r="MEG41" s="37"/>
      <c r="MEH41" s="40"/>
      <c r="MEI41" s="41"/>
      <c r="MEJ41" s="42"/>
      <c r="MEK41" s="43"/>
      <c r="MEL41" s="44"/>
      <c r="MEM41" s="45"/>
      <c r="MEN41" s="45"/>
      <c r="MEO41" s="45"/>
      <c r="MEP41" s="45"/>
      <c r="MEQ41" s="45"/>
      <c r="MER41" s="46"/>
      <c r="MES41" s="46"/>
      <c r="MET41" s="46"/>
      <c r="MEU41" s="46"/>
      <c r="MEV41" s="46"/>
      <c r="MEW41" s="46"/>
      <c r="MEX41" s="46"/>
      <c r="MEY41" s="46"/>
      <c r="MEZ41" s="46"/>
      <c r="MFA41" s="46"/>
      <c r="MFB41" s="47"/>
      <c r="MFC41" s="48"/>
      <c r="MFD41" s="48"/>
      <c r="MFE41" s="44"/>
      <c r="MFF41" s="44"/>
      <c r="MFG41" s="44"/>
      <c r="MFH41" s="44"/>
      <c r="MFI41" s="49"/>
      <c r="MFJ41" s="50"/>
      <c r="MFK41" s="37"/>
      <c r="MFL41" s="40"/>
      <c r="MFM41" s="41"/>
      <c r="MFN41" s="42"/>
      <c r="MFO41" s="43"/>
      <c r="MFP41" s="44"/>
      <c r="MFQ41" s="45"/>
      <c r="MFR41" s="45"/>
      <c r="MFS41" s="45"/>
      <c r="MFT41" s="45"/>
      <c r="MFU41" s="45"/>
      <c r="MFV41" s="46"/>
      <c r="MFW41" s="46"/>
      <c r="MFX41" s="46"/>
      <c r="MFY41" s="46"/>
      <c r="MFZ41" s="46"/>
      <c r="MGA41" s="46"/>
      <c r="MGB41" s="46"/>
      <c r="MGC41" s="46"/>
      <c r="MGD41" s="46"/>
      <c r="MGE41" s="46"/>
      <c r="MGF41" s="47"/>
      <c r="MGG41" s="48"/>
      <c r="MGH41" s="48"/>
      <c r="MGI41" s="44"/>
      <c r="MGJ41" s="44"/>
      <c r="MGK41" s="44"/>
      <c r="MGL41" s="44"/>
      <c r="MGM41" s="49"/>
      <c r="MGN41" s="50"/>
      <c r="MGO41" s="37"/>
      <c r="MGP41" s="40"/>
      <c r="MGQ41" s="41"/>
      <c r="MGR41" s="42"/>
      <c r="MGS41" s="43"/>
      <c r="MGT41" s="44"/>
      <c r="MGU41" s="45"/>
      <c r="MGV41" s="45"/>
      <c r="MGW41" s="45"/>
      <c r="MGX41" s="45"/>
      <c r="MGY41" s="45"/>
      <c r="MGZ41" s="46"/>
      <c r="MHA41" s="46"/>
      <c r="MHB41" s="46"/>
      <c r="MHC41" s="46"/>
      <c r="MHD41" s="46"/>
      <c r="MHE41" s="46"/>
      <c r="MHF41" s="46"/>
      <c r="MHG41" s="46"/>
      <c r="MHH41" s="46"/>
      <c r="MHI41" s="46"/>
      <c r="MHJ41" s="47"/>
      <c r="MHK41" s="48"/>
      <c r="MHL41" s="48"/>
      <c r="MHM41" s="44"/>
      <c r="MHN41" s="44"/>
      <c r="MHO41" s="44"/>
      <c r="MHP41" s="44"/>
      <c r="MHQ41" s="49"/>
      <c r="MHR41" s="50"/>
      <c r="MHS41" s="37"/>
      <c r="MHT41" s="40"/>
      <c r="MHU41" s="41"/>
      <c r="MHV41" s="42"/>
      <c r="MHW41" s="43"/>
      <c r="MHX41" s="44"/>
      <c r="MHY41" s="45"/>
      <c r="MHZ41" s="45"/>
      <c r="MIA41" s="45"/>
      <c r="MIB41" s="45"/>
      <c r="MIC41" s="45"/>
      <c r="MID41" s="46"/>
      <c r="MIE41" s="46"/>
      <c r="MIF41" s="46"/>
      <c r="MIG41" s="46"/>
      <c r="MIH41" s="46"/>
      <c r="MII41" s="46"/>
      <c r="MIJ41" s="46"/>
      <c r="MIK41" s="46"/>
      <c r="MIL41" s="46"/>
      <c r="MIM41" s="46"/>
      <c r="MIN41" s="47"/>
      <c r="MIO41" s="48"/>
      <c r="MIP41" s="48"/>
      <c r="MIQ41" s="44"/>
      <c r="MIR41" s="44"/>
      <c r="MIS41" s="44"/>
      <c r="MIT41" s="44"/>
      <c r="MIU41" s="49"/>
      <c r="MIV41" s="50"/>
      <c r="MIW41" s="37"/>
      <c r="MIX41" s="40"/>
      <c r="MIY41" s="41"/>
      <c r="MIZ41" s="42"/>
      <c r="MJA41" s="43"/>
      <c r="MJB41" s="44"/>
      <c r="MJC41" s="45"/>
      <c r="MJD41" s="45"/>
      <c r="MJE41" s="45"/>
      <c r="MJF41" s="45"/>
      <c r="MJG41" s="45"/>
      <c r="MJH41" s="46"/>
      <c r="MJI41" s="46"/>
      <c r="MJJ41" s="46"/>
      <c r="MJK41" s="46"/>
      <c r="MJL41" s="46"/>
      <c r="MJM41" s="46"/>
      <c r="MJN41" s="46"/>
      <c r="MJO41" s="46"/>
      <c r="MJP41" s="46"/>
      <c r="MJQ41" s="46"/>
      <c r="MJR41" s="47"/>
      <c r="MJS41" s="48"/>
      <c r="MJT41" s="48"/>
      <c r="MJU41" s="44"/>
      <c r="MJV41" s="44"/>
      <c r="MJW41" s="44"/>
      <c r="MJX41" s="44"/>
      <c r="MJY41" s="49"/>
      <c r="MJZ41" s="50"/>
      <c r="MKA41" s="37"/>
      <c r="MKB41" s="40"/>
      <c r="MKC41" s="41"/>
      <c r="MKD41" s="42"/>
      <c r="MKE41" s="43"/>
      <c r="MKF41" s="44"/>
      <c r="MKG41" s="45"/>
      <c r="MKH41" s="45"/>
      <c r="MKI41" s="45"/>
      <c r="MKJ41" s="45"/>
      <c r="MKK41" s="45"/>
      <c r="MKL41" s="46"/>
      <c r="MKM41" s="46"/>
      <c r="MKN41" s="46"/>
      <c r="MKO41" s="46"/>
      <c r="MKP41" s="46"/>
      <c r="MKQ41" s="46"/>
      <c r="MKR41" s="46"/>
      <c r="MKS41" s="46"/>
      <c r="MKT41" s="46"/>
      <c r="MKU41" s="46"/>
      <c r="MKV41" s="47"/>
      <c r="MKW41" s="48"/>
      <c r="MKX41" s="48"/>
      <c r="MKY41" s="44"/>
      <c r="MKZ41" s="44"/>
      <c r="MLA41" s="44"/>
      <c r="MLB41" s="44"/>
      <c r="MLC41" s="49"/>
      <c r="MLD41" s="50"/>
      <c r="MLE41" s="37"/>
      <c r="MLF41" s="40"/>
      <c r="MLG41" s="41"/>
      <c r="MLH41" s="42"/>
      <c r="MLI41" s="43"/>
      <c r="MLJ41" s="44"/>
      <c r="MLK41" s="45"/>
      <c r="MLL41" s="45"/>
      <c r="MLM41" s="45"/>
      <c r="MLN41" s="45"/>
      <c r="MLO41" s="45"/>
      <c r="MLP41" s="46"/>
      <c r="MLQ41" s="46"/>
      <c r="MLR41" s="46"/>
      <c r="MLS41" s="46"/>
      <c r="MLT41" s="46"/>
      <c r="MLU41" s="46"/>
      <c r="MLV41" s="46"/>
      <c r="MLW41" s="46"/>
      <c r="MLX41" s="46"/>
      <c r="MLY41" s="46"/>
      <c r="MLZ41" s="47"/>
      <c r="MMA41" s="48"/>
      <c r="MMB41" s="48"/>
      <c r="MMC41" s="44"/>
      <c r="MMD41" s="44"/>
      <c r="MME41" s="44"/>
      <c r="MMF41" s="44"/>
      <c r="MMG41" s="49"/>
      <c r="MMH41" s="50"/>
      <c r="MMI41" s="37"/>
      <c r="MMJ41" s="40"/>
      <c r="MMK41" s="41"/>
      <c r="MML41" s="42"/>
      <c r="MMM41" s="43"/>
      <c r="MMN41" s="44"/>
      <c r="MMO41" s="45"/>
      <c r="MMP41" s="45"/>
      <c r="MMQ41" s="45"/>
      <c r="MMR41" s="45"/>
      <c r="MMS41" s="45"/>
      <c r="MMT41" s="46"/>
      <c r="MMU41" s="46"/>
      <c r="MMV41" s="46"/>
      <c r="MMW41" s="46"/>
      <c r="MMX41" s="46"/>
      <c r="MMY41" s="46"/>
      <c r="MMZ41" s="46"/>
      <c r="MNA41" s="46"/>
      <c r="MNB41" s="46"/>
      <c r="MNC41" s="46"/>
      <c r="MND41" s="47"/>
      <c r="MNE41" s="48"/>
      <c r="MNF41" s="48"/>
      <c r="MNG41" s="44"/>
      <c r="MNH41" s="44"/>
      <c r="MNI41" s="44"/>
      <c r="MNJ41" s="44"/>
      <c r="MNK41" s="49"/>
      <c r="MNL41" s="50"/>
      <c r="MNM41" s="37"/>
      <c r="MNN41" s="40"/>
      <c r="MNO41" s="41"/>
      <c r="MNP41" s="42"/>
      <c r="MNQ41" s="43"/>
      <c r="MNR41" s="44"/>
      <c r="MNS41" s="45"/>
      <c r="MNT41" s="45"/>
      <c r="MNU41" s="45"/>
      <c r="MNV41" s="45"/>
      <c r="MNW41" s="45"/>
      <c r="MNX41" s="46"/>
      <c r="MNY41" s="46"/>
      <c r="MNZ41" s="46"/>
      <c r="MOA41" s="46"/>
      <c r="MOB41" s="46"/>
      <c r="MOC41" s="46"/>
      <c r="MOD41" s="46"/>
      <c r="MOE41" s="46"/>
      <c r="MOF41" s="46"/>
      <c r="MOG41" s="46"/>
      <c r="MOH41" s="47"/>
      <c r="MOI41" s="48"/>
      <c r="MOJ41" s="48"/>
      <c r="MOK41" s="44"/>
      <c r="MOL41" s="44"/>
      <c r="MOM41" s="44"/>
      <c r="MON41" s="44"/>
      <c r="MOO41" s="49"/>
      <c r="MOP41" s="50"/>
      <c r="MOQ41" s="37"/>
      <c r="MOR41" s="40"/>
      <c r="MOS41" s="41"/>
      <c r="MOT41" s="42"/>
      <c r="MOU41" s="43"/>
      <c r="MOV41" s="44"/>
      <c r="MOW41" s="45"/>
      <c r="MOX41" s="45"/>
      <c r="MOY41" s="45"/>
      <c r="MOZ41" s="45"/>
      <c r="MPA41" s="45"/>
      <c r="MPB41" s="46"/>
      <c r="MPC41" s="46"/>
      <c r="MPD41" s="46"/>
      <c r="MPE41" s="46"/>
      <c r="MPF41" s="46"/>
      <c r="MPG41" s="46"/>
      <c r="MPH41" s="46"/>
      <c r="MPI41" s="46"/>
      <c r="MPJ41" s="46"/>
      <c r="MPK41" s="46"/>
      <c r="MPL41" s="47"/>
      <c r="MPM41" s="48"/>
      <c r="MPN41" s="48"/>
      <c r="MPO41" s="44"/>
      <c r="MPP41" s="44"/>
      <c r="MPQ41" s="44"/>
      <c r="MPR41" s="44"/>
      <c r="MPS41" s="49"/>
      <c r="MPT41" s="50"/>
      <c r="MPU41" s="37"/>
      <c r="MPV41" s="40"/>
      <c r="MPW41" s="41"/>
      <c r="MPX41" s="42"/>
      <c r="MPY41" s="43"/>
      <c r="MPZ41" s="44"/>
      <c r="MQA41" s="45"/>
      <c r="MQB41" s="45"/>
      <c r="MQC41" s="45"/>
      <c r="MQD41" s="45"/>
      <c r="MQE41" s="45"/>
      <c r="MQF41" s="46"/>
      <c r="MQG41" s="46"/>
      <c r="MQH41" s="46"/>
      <c r="MQI41" s="46"/>
      <c r="MQJ41" s="46"/>
      <c r="MQK41" s="46"/>
      <c r="MQL41" s="46"/>
      <c r="MQM41" s="46"/>
      <c r="MQN41" s="46"/>
      <c r="MQO41" s="46"/>
      <c r="MQP41" s="47"/>
      <c r="MQQ41" s="48"/>
      <c r="MQR41" s="48"/>
      <c r="MQS41" s="44"/>
      <c r="MQT41" s="44"/>
      <c r="MQU41" s="44"/>
      <c r="MQV41" s="44"/>
      <c r="MQW41" s="49"/>
      <c r="MQX41" s="50"/>
      <c r="MQY41" s="37"/>
      <c r="MQZ41" s="40"/>
      <c r="MRA41" s="41"/>
      <c r="MRB41" s="42"/>
      <c r="MRC41" s="43"/>
      <c r="MRD41" s="44"/>
      <c r="MRE41" s="45"/>
      <c r="MRF41" s="45"/>
      <c r="MRG41" s="45"/>
      <c r="MRH41" s="45"/>
      <c r="MRI41" s="45"/>
      <c r="MRJ41" s="46"/>
      <c r="MRK41" s="46"/>
      <c r="MRL41" s="46"/>
      <c r="MRM41" s="46"/>
      <c r="MRN41" s="46"/>
      <c r="MRO41" s="46"/>
      <c r="MRP41" s="46"/>
      <c r="MRQ41" s="46"/>
      <c r="MRR41" s="46"/>
      <c r="MRS41" s="46"/>
      <c r="MRT41" s="47"/>
      <c r="MRU41" s="48"/>
      <c r="MRV41" s="48"/>
      <c r="MRW41" s="44"/>
      <c r="MRX41" s="44"/>
      <c r="MRY41" s="44"/>
      <c r="MRZ41" s="44"/>
      <c r="MSA41" s="49"/>
      <c r="MSB41" s="50"/>
      <c r="MSC41" s="37"/>
      <c r="MSD41" s="40"/>
      <c r="MSE41" s="41"/>
      <c r="MSF41" s="42"/>
      <c r="MSG41" s="43"/>
      <c r="MSH41" s="44"/>
      <c r="MSI41" s="45"/>
      <c r="MSJ41" s="45"/>
      <c r="MSK41" s="45"/>
      <c r="MSL41" s="45"/>
      <c r="MSM41" s="45"/>
      <c r="MSN41" s="46"/>
      <c r="MSO41" s="46"/>
      <c r="MSP41" s="46"/>
      <c r="MSQ41" s="46"/>
      <c r="MSR41" s="46"/>
      <c r="MSS41" s="46"/>
      <c r="MST41" s="46"/>
      <c r="MSU41" s="46"/>
      <c r="MSV41" s="46"/>
      <c r="MSW41" s="46"/>
      <c r="MSX41" s="47"/>
      <c r="MSY41" s="48"/>
      <c r="MSZ41" s="48"/>
      <c r="MTA41" s="44"/>
      <c r="MTB41" s="44"/>
      <c r="MTC41" s="44"/>
      <c r="MTD41" s="44"/>
      <c r="MTE41" s="49"/>
      <c r="MTF41" s="50"/>
      <c r="MTG41" s="37"/>
      <c r="MTH41" s="40"/>
      <c r="MTI41" s="41"/>
      <c r="MTJ41" s="42"/>
      <c r="MTK41" s="43"/>
      <c r="MTL41" s="44"/>
      <c r="MTM41" s="45"/>
      <c r="MTN41" s="45"/>
      <c r="MTO41" s="45"/>
      <c r="MTP41" s="45"/>
      <c r="MTQ41" s="45"/>
      <c r="MTR41" s="46"/>
      <c r="MTS41" s="46"/>
      <c r="MTT41" s="46"/>
      <c r="MTU41" s="46"/>
      <c r="MTV41" s="46"/>
      <c r="MTW41" s="46"/>
      <c r="MTX41" s="46"/>
      <c r="MTY41" s="46"/>
      <c r="MTZ41" s="46"/>
      <c r="MUA41" s="46"/>
      <c r="MUB41" s="47"/>
      <c r="MUC41" s="48"/>
      <c r="MUD41" s="48"/>
      <c r="MUE41" s="44"/>
      <c r="MUF41" s="44"/>
      <c r="MUG41" s="44"/>
      <c r="MUH41" s="44"/>
      <c r="MUI41" s="49"/>
      <c r="MUJ41" s="50"/>
      <c r="MUK41" s="37"/>
      <c r="MUL41" s="40"/>
      <c r="MUM41" s="41"/>
      <c r="MUN41" s="42"/>
      <c r="MUO41" s="43"/>
      <c r="MUP41" s="44"/>
      <c r="MUQ41" s="45"/>
      <c r="MUR41" s="45"/>
      <c r="MUS41" s="45"/>
      <c r="MUT41" s="45"/>
      <c r="MUU41" s="45"/>
      <c r="MUV41" s="46"/>
      <c r="MUW41" s="46"/>
      <c r="MUX41" s="46"/>
      <c r="MUY41" s="46"/>
      <c r="MUZ41" s="46"/>
      <c r="MVA41" s="46"/>
      <c r="MVB41" s="46"/>
      <c r="MVC41" s="46"/>
      <c r="MVD41" s="46"/>
      <c r="MVE41" s="46"/>
      <c r="MVF41" s="47"/>
      <c r="MVG41" s="48"/>
      <c r="MVH41" s="48"/>
      <c r="MVI41" s="44"/>
      <c r="MVJ41" s="44"/>
      <c r="MVK41" s="44"/>
      <c r="MVL41" s="44"/>
      <c r="MVM41" s="49"/>
      <c r="MVN41" s="50"/>
      <c r="MVO41" s="37"/>
      <c r="MVP41" s="40"/>
      <c r="MVQ41" s="41"/>
      <c r="MVR41" s="42"/>
      <c r="MVS41" s="43"/>
      <c r="MVT41" s="44"/>
      <c r="MVU41" s="45"/>
      <c r="MVV41" s="45"/>
      <c r="MVW41" s="45"/>
      <c r="MVX41" s="45"/>
      <c r="MVY41" s="45"/>
      <c r="MVZ41" s="46"/>
      <c r="MWA41" s="46"/>
      <c r="MWB41" s="46"/>
      <c r="MWC41" s="46"/>
      <c r="MWD41" s="46"/>
      <c r="MWE41" s="46"/>
      <c r="MWF41" s="46"/>
      <c r="MWG41" s="46"/>
      <c r="MWH41" s="46"/>
      <c r="MWI41" s="46"/>
      <c r="MWJ41" s="47"/>
      <c r="MWK41" s="48"/>
      <c r="MWL41" s="48"/>
      <c r="MWM41" s="44"/>
      <c r="MWN41" s="44"/>
      <c r="MWO41" s="44"/>
      <c r="MWP41" s="44"/>
      <c r="MWQ41" s="49"/>
      <c r="MWR41" s="50"/>
      <c r="MWS41" s="37"/>
      <c r="MWT41" s="40"/>
      <c r="MWU41" s="41"/>
      <c r="MWV41" s="42"/>
      <c r="MWW41" s="43"/>
      <c r="MWX41" s="44"/>
      <c r="MWY41" s="45"/>
      <c r="MWZ41" s="45"/>
      <c r="MXA41" s="45"/>
      <c r="MXB41" s="45"/>
      <c r="MXC41" s="45"/>
      <c r="MXD41" s="46"/>
      <c r="MXE41" s="46"/>
      <c r="MXF41" s="46"/>
      <c r="MXG41" s="46"/>
      <c r="MXH41" s="46"/>
      <c r="MXI41" s="46"/>
      <c r="MXJ41" s="46"/>
      <c r="MXK41" s="46"/>
      <c r="MXL41" s="46"/>
      <c r="MXM41" s="46"/>
      <c r="MXN41" s="47"/>
      <c r="MXO41" s="48"/>
      <c r="MXP41" s="48"/>
      <c r="MXQ41" s="44"/>
      <c r="MXR41" s="44"/>
      <c r="MXS41" s="44"/>
      <c r="MXT41" s="44"/>
      <c r="MXU41" s="49"/>
      <c r="MXV41" s="50"/>
      <c r="MXW41" s="37"/>
      <c r="MXX41" s="40"/>
      <c r="MXY41" s="41"/>
      <c r="MXZ41" s="42"/>
      <c r="MYA41" s="43"/>
      <c r="MYB41" s="44"/>
      <c r="MYC41" s="45"/>
      <c r="MYD41" s="45"/>
      <c r="MYE41" s="45"/>
      <c r="MYF41" s="45"/>
      <c r="MYG41" s="45"/>
      <c r="MYH41" s="46"/>
      <c r="MYI41" s="46"/>
      <c r="MYJ41" s="46"/>
      <c r="MYK41" s="46"/>
      <c r="MYL41" s="46"/>
      <c r="MYM41" s="46"/>
      <c r="MYN41" s="46"/>
      <c r="MYO41" s="46"/>
      <c r="MYP41" s="46"/>
      <c r="MYQ41" s="46"/>
      <c r="MYR41" s="47"/>
      <c r="MYS41" s="48"/>
      <c r="MYT41" s="48"/>
      <c r="MYU41" s="44"/>
      <c r="MYV41" s="44"/>
      <c r="MYW41" s="44"/>
      <c r="MYX41" s="44"/>
      <c r="MYY41" s="49"/>
      <c r="MYZ41" s="50"/>
      <c r="MZA41" s="37"/>
      <c r="MZB41" s="40"/>
      <c r="MZC41" s="41"/>
      <c r="MZD41" s="42"/>
      <c r="MZE41" s="43"/>
      <c r="MZF41" s="44"/>
      <c r="MZG41" s="45"/>
      <c r="MZH41" s="45"/>
      <c r="MZI41" s="45"/>
      <c r="MZJ41" s="45"/>
      <c r="MZK41" s="45"/>
      <c r="MZL41" s="46"/>
      <c r="MZM41" s="46"/>
      <c r="MZN41" s="46"/>
      <c r="MZO41" s="46"/>
      <c r="MZP41" s="46"/>
      <c r="MZQ41" s="46"/>
      <c r="MZR41" s="46"/>
      <c r="MZS41" s="46"/>
      <c r="MZT41" s="46"/>
      <c r="MZU41" s="46"/>
      <c r="MZV41" s="47"/>
      <c r="MZW41" s="48"/>
      <c r="MZX41" s="48"/>
      <c r="MZY41" s="44"/>
      <c r="MZZ41" s="44"/>
      <c r="NAA41" s="44"/>
      <c r="NAB41" s="44"/>
      <c r="NAC41" s="49"/>
      <c r="NAD41" s="50"/>
      <c r="NAE41" s="37"/>
      <c r="NAF41" s="40"/>
      <c r="NAG41" s="41"/>
      <c r="NAH41" s="42"/>
      <c r="NAI41" s="43"/>
      <c r="NAJ41" s="44"/>
      <c r="NAK41" s="45"/>
      <c r="NAL41" s="45"/>
      <c r="NAM41" s="45"/>
      <c r="NAN41" s="45"/>
      <c r="NAO41" s="45"/>
      <c r="NAP41" s="46"/>
      <c r="NAQ41" s="46"/>
      <c r="NAR41" s="46"/>
      <c r="NAS41" s="46"/>
      <c r="NAT41" s="46"/>
      <c r="NAU41" s="46"/>
      <c r="NAV41" s="46"/>
      <c r="NAW41" s="46"/>
      <c r="NAX41" s="46"/>
      <c r="NAY41" s="46"/>
      <c r="NAZ41" s="47"/>
      <c r="NBA41" s="48"/>
      <c r="NBB41" s="48"/>
      <c r="NBC41" s="44"/>
      <c r="NBD41" s="44"/>
      <c r="NBE41" s="44"/>
      <c r="NBF41" s="44"/>
      <c r="NBG41" s="49"/>
      <c r="NBH41" s="50"/>
      <c r="NBI41" s="37"/>
      <c r="NBJ41" s="40"/>
      <c r="NBK41" s="41"/>
      <c r="NBL41" s="42"/>
      <c r="NBM41" s="43"/>
      <c r="NBN41" s="44"/>
      <c r="NBO41" s="45"/>
      <c r="NBP41" s="45"/>
      <c r="NBQ41" s="45"/>
      <c r="NBR41" s="45"/>
      <c r="NBS41" s="45"/>
      <c r="NBT41" s="46"/>
      <c r="NBU41" s="46"/>
      <c r="NBV41" s="46"/>
      <c r="NBW41" s="46"/>
      <c r="NBX41" s="46"/>
      <c r="NBY41" s="46"/>
      <c r="NBZ41" s="46"/>
      <c r="NCA41" s="46"/>
      <c r="NCB41" s="46"/>
      <c r="NCC41" s="46"/>
      <c r="NCD41" s="47"/>
      <c r="NCE41" s="48"/>
      <c r="NCF41" s="48"/>
      <c r="NCG41" s="44"/>
      <c r="NCH41" s="44"/>
      <c r="NCI41" s="44"/>
      <c r="NCJ41" s="44"/>
      <c r="NCK41" s="49"/>
      <c r="NCL41" s="50"/>
      <c r="NCM41" s="37"/>
      <c r="NCN41" s="40"/>
      <c r="NCO41" s="41"/>
      <c r="NCP41" s="42"/>
      <c r="NCQ41" s="43"/>
      <c r="NCR41" s="44"/>
      <c r="NCS41" s="45"/>
      <c r="NCT41" s="45"/>
      <c r="NCU41" s="45"/>
      <c r="NCV41" s="45"/>
      <c r="NCW41" s="45"/>
      <c r="NCX41" s="46"/>
      <c r="NCY41" s="46"/>
      <c r="NCZ41" s="46"/>
      <c r="NDA41" s="46"/>
      <c r="NDB41" s="46"/>
      <c r="NDC41" s="46"/>
      <c r="NDD41" s="46"/>
      <c r="NDE41" s="46"/>
      <c r="NDF41" s="46"/>
      <c r="NDG41" s="46"/>
      <c r="NDH41" s="47"/>
      <c r="NDI41" s="48"/>
      <c r="NDJ41" s="48"/>
      <c r="NDK41" s="44"/>
      <c r="NDL41" s="44"/>
      <c r="NDM41" s="44"/>
      <c r="NDN41" s="44"/>
      <c r="NDO41" s="49"/>
      <c r="NDP41" s="50"/>
      <c r="NDQ41" s="37"/>
      <c r="NDR41" s="40"/>
      <c r="NDS41" s="41"/>
      <c r="NDT41" s="42"/>
      <c r="NDU41" s="43"/>
      <c r="NDV41" s="44"/>
      <c r="NDW41" s="45"/>
      <c r="NDX41" s="45"/>
      <c r="NDY41" s="45"/>
      <c r="NDZ41" s="45"/>
      <c r="NEA41" s="45"/>
      <c r="NEB41" s="46"/>
      <c r="NEC41" s="46"/>
      <c r="NED41" s="46"/>
      <c r="NEE41" s="46"/>
      <c r="NEF41" s="46"/>
      <c r="NEG41" s="46"/>
      <c r="NEH41" s="46"/>
      <c r="NEI41" s="46"/>
      <c r="NEJ41" s="46"/>
      <c r="NEK41" s="46"/>
      <c r="NEL41" s="47"/>
      <c r="NEM41" s="48"/>
      <c r="NEN41" s="48"/>
      <c r="NEO41" s="44"/>
      <c r="NEP41" s="44"/>
      <c r="NEQ41" s="44"/>
      <c r="NER41" s="44"/>
      <c r="NES41" s="49"/>
      <c r="NET41" s="50"/>
      <c r="NEU41" s="37"/>
      <c r="NEV41" s="40"/>
      <c r="NEW41" s="41"/>
      <c r="NEX41" s="42"/>
      <c r="NEY41" s="43"/>
      <c r="NEZ41" s="44"/>
      <c r="NFA41" s="45"/>
      <c r="NFB41" s="45"/>
      <c r="NFC41" s="45"/>
      <c r="NFD41" s="45"/>
      <c r="NFE41" s="45"/>
      <c r="NFF41" s="46"/>
      <c r="NFG41" s="46"/>
      <c r="NFH41" s="46"/>
      <c r="NFI41" s="46"/>
      <c r="NFJ41" s="46"/>
      <c r="NFK41" s="46"/>
      <c r="NFL41" s="46"/>
      <c r="NFM41" s="46"/>
      <c r="NFN41" s="46"/>
      <c r="NFO41" s="46"/>
      <c r="NFP41" s="47"/>
      <c r="NFQ41" s="48"/>
      <c r="NFR41" s="48"/>
      <c r="NFS41" s="44"/>
      <c r="NFT41" s="44"/>
      <c r="NFU41" s="44"/>
      <c r="NFV41" s="44"/>
      <c r="NFW41" s="49"/>
      <c r="NFX41" s="50"/>
      <c r="NFY41" s="37"/>
      <c r="NFZ41" s="40"/>
      <c r="NGA41" s="41"/>
      <c r="NGB41" s="42"/>
      <c r="NGC41" s="43"/>
      <c r="NGD41" s="44"/>
      <c r="NGE41" s="45"/>
      <c r="NGF41" s="45"/>
      <c r="NGG41" s="45"/>
      <c r="NGH41" s="45"/>
      <c r="NGI41" s="45"/>
      <c r="NGJ41" s="46"/>
      <c r="NGK41" s="46"/>
      <c r="NGL41" s="46"/>
      <c r="NGM41" s="46"/>
      <c r="NGN41" s="46"/>
      <c r="NGO41" s="46"/>
      <c r="NGP41" s="46"/>
      <c r="NGQ41" s="46"/>
      <c r="NGR41" s="46"/>
      <c r="NGS41" s="46"/>
      <c r="NGT41" s="47"/>
      <c r="NGU41" s="48"/>
      <c r="NGV41" s="48"/>
      <c r="NGW41" s="44"/>
      <c r="NGX41" s="44"/>
      <c r="NGY41" s="44"/>
      <c r="NGZ41" s="44"/>
      <c r="NHA41" s="49"/>
      <c r="NHB41" s="50"/>
      <c r="NHC41" s="37"/>
      <c r="NHD41" s="40"/>
      <c r="NHE41" s="41"/>
      <c r="NHF41" s="42"/>
      <c r="NHG41" s="43"/>
      <c r="NHH41" s="44"/>
      <c r="NHI41" s="45"/>
      <c r="NHJ41" s="45"/>
      <c r="NHK41" s="45"/>
      <c r="NHL41" s="45"/>
      <c r="NHM41" s="45"/>
      <c r="NHN41" s="46"/>
      <c r="NHO41" s="46"/>
      <c r="NHP41" s="46"/>
      <c r="NHQ41" s="46"/>
      <c r="NHR41" s="46"/>
      <c r="NHS41" s="46"/>
      <c r="NHT41" s="46"/>
      <c r="NHU41" s="46"/>
      <c r="NHV41" s="46"/>
      <c r="NHW41" s="46"/>
      <c r="NHX41" s="47"/>
      <c r="NHY41" s="48"/>
      <c r="NHZ41" s="48"/>
      <c r="NIA41" s="44"/>
      <c r="NIB41" s="44"/>
      <c r="NIC41" s="44"/>
      <c r="NID41" s="44"/>
      <c r="NIE41" s="49"/>
      <c r="NIF41" s="50"/>
      <c r="NIG41" s="37"/>
      <c r="NIH41" s="40"/>
      <c r="NII41" s="41"/>
      <c r="NIJ41" s="42"/>
      <c r="NIK41" s="43"/>
      <c r="NIL41" s="44"/>
      <c r="NIM41" s="45"/>
      <c r="NIN41" s="45"/>
      <c r="NIO41" s="45"/>
      <c r="NIP41" s="45"/>
      <c r="NIQ41" s="45"/>
      <c r="NIR41" s="46"/>
      <c r="NIS41" s="46"/>
      <c r="NIT41" s="46"/>
      <c r="NIU41" s="46"/>
      <c r="NIV41" s="46"/>
      <c r="NIW41" s="46"/>
      <c r="NIX41" s="46"/>
      <c r="NIY41" s="46"/>
      <c r="NIZ41" s="46"/>
      <c r="NJA41" s="46"/>
      <c r="NJB41" s="47"/>
      <c r="NJC41" s="48"/>
      <c r="NJD41" s="48"/>
      <c r="NJE41" s="44"/>
      <c r="NJF41" s="44"/>
      <c r="NJG41" s="44"/>
      <c r="NJH41" s="44"/>
      <c r="NJI41" s="49"/>
      <c r="NJJ41" s="50"/>
      <c r="NJK41" s="37"/>
      <c r="NJL41" s="40"/>
      <c r="NJM41" s="41"/>
      <c r="NJN41" s="42"/>
      <c r="NJO41" s="43"/>
      <c r="NJP41" s="44"/>
      <c r="NJQ41" s="45"/>
      <c r="NJR41" s="45"/>
      <c r="NJS41" s="45"/>
      <c r="NJT41" s="45"/>
      <c r="NJU41" s="45"/>
      <c r="NJV41" s="46"/>
      <c r="NJW41" s="46"/>
      <c r="NJX41" s="46"/>
      <c r="NJY41" s="46"/>
      <c r="NJZ41" s="46"/>
      <c r="NKA41" s="46"/>
      <c r="NKB41" s="46"/>
      <c r="NKC41" s="46"/>
      <c r="NKD41" s="46"/>
      <c r="NKE41" s="46"/>
      <c r="NKF41" s="47"/>
      <c r="NKG41" s="48"/>
      <c r="NKH41" s="48"/>
      <c r="NKI41" s="44"/>
      <c r="NKJ41" s="44"/>
      <c r="NKK41" s="44"/>
      <c r="NKL41" s="44"/>
      <c r="NKM41" s="49"/>
      <c r="NKN41" s="50"/>
      <c r="NKO41" s="37"/>
      <c r="NKP41" s="40"/>
      <c r="NKQ41" s="41"/>
      <c r="NKR41" s="42"/>
      <c r="NKS41" s="43"/>
      <c r="NKT41" s="44"/>
      <c r="NKU41" s="45"/>
      <c r="NKV41" s="45"/>
      <c r="NKW41" s="45"/>
      <c r="NKX41" s="45"/>
      <c r="NKY41" s="45"/>
      <c r="NKZ41" s="46"/>
      <c r="NLA41" s="46"/>
      <c r="NLB41" s="46"/>
      <c r="NLC41" s="46"/>
      <c r="NLD41" s="46"/>
      <c r="NLE41" s="46"/>
      <c r="NLF41" s="46"/>
      <c r="NLG41" s="46"/>
      <c r="NLH41" s="46"/>
      <c r="NLI41" s="46"/>
      <c r="NLJ41" s="47"/>
      <c r="NLK41" s="48"/>
      <c r="NLL41" s="48"/>
      <c r="NLM41" s="44"/>
      <c r="NLN41" s="44"/>
      <c r="NLO41" s="44"/>
      <c r="NLP41" s="44"/>
      <c r="NLQ41" s="49"/>
      <c r="NLR41" s="50"/>
      <c r="NLS41" s="37"/>
      <c r="NLT41" s="40"/>
      <c r="NLU41" s="41"/>
      <c r="NLV41" s="42"/>
      <c r="NLW41" s="43"/>
      <c r="NLX41" s="44"/>
      <c r="NLY41" s="45"/>
      <c r="NLZ41" s="45"/>
      <c r="NMA41" s="45"/>
      <c r="NMB41" s="45"/>
      <c r="NMC41" s="45"/>
      <c r="NMD41" s="46"/>
      <c r="NME41" s="46"/>
      <c r="NMF41" s="46"/>
      <c r="NMG41" s="46"/>
      <c r="NMH41" s="46"/>
      <c r="NMI41" s="46"/>
      <c r="NMJ41" s="46"/>
      <c r="NMK41" s="46"/>
      <c r="NML41" s="46"/>
      <c r="NMM41" s="46"/>
      <c r="NMN41" s="47"/>
      <c r="NMO41" s="48"/>
      <c r="NMP41" s="48"/>
      <c r="NMQ41" s="44"/>
      <c r="NMR41" s="44"/>
      <c r="NMS41" s="44"/>
      <c r="NMT41" s="44"/>
      <c r="NMU41" s="49"/>
      <c r="NMV41" s="50"/>
      <c r="NMW41" s="37"/>
      <c r="NMX41" s="40"/>
      <c r="NMY41" s="41"/>
      <c r="NMZ41" s="42"/>
      <c r="NNA41" s="43"/>
      <c r="NNB41" s="44"/>
      <c r="NNC41" s="45"/>
      <c r="NND41" s="45"/>
      <c r="NNE41" s="45"/>
      <c r="NNF41" s="45"/>
      <c r="NNG41" s="45"/>
      <c r="NNH41" s="46"/>
      <c r="NNI41" s="46"/>
      <c r="NNJ41" s="46"/>
      <c r="NNK41" s="46"/>
      <c r="NNL41" s="46"/>
      <c r="NNM41" s="46"/>
      <c r="NNN41" s="46"/>
      <c r="NNO41" s="46"/>
      <c r="NNP41" s="46"/>
      <c r="NNQ41" s="46"/>
      <c r="NNR41" s="47"/>
      <c r="NNS41" s="48"/>
      <c r="NNT41" s="48"/>
      <c r="NNU41" s="44"/>
      <c r="NNV41" s="44"/>
      <c r="NNW41" s="44"/>
      <c r="NNX41" s="44"/>
      <c r="NNY41" s="49"/>
      <c r="NNZ41" s="50"/>
      <c r="NOA41" s="37"/>
      <c r="NOB41" s="40"/>
      <c r="NOC41" s="41"/>
      <c r="NOD41" s="42"/>
      <c r="NOE41" s="43"/>
      <c r="NOF41" s="44"/>
      <c r="NOG41" s="45"/>
      <c r="NOH41" s="45"/>
      <c r="NOI41" s="45"/>
      <c r="NOJ41" s="45"/>
      <c r="NOK41" s="45"/>
      <c r="NOL41" s="46"/>
      <c r="NOM41" s="46"/>
      <c r="NON41" s="46"/>
      <c r="NOO41" s="46"/>
      <c r="NOP41" s="46"/>
      <c r="NOQ41" s="46"/>
      <c r="NOR41" s="46"/>
      <c r="NOS41" s="46"/>
      <c r="NOT41" s="46"/>
      <c r="NOU41" s="46"/>
      <c r="NOV41" s="47"/>
      <c r="NOW41" s="48"/>
      <c r="NOX41" s="48"/>
      <c r="NOY41" s="44"/>
      <c r="NOZ41" s="44"/>
      <c r="NPA41" s="44"/>
      <c r="NPB41" s="44"/>
      <c r="NPC41" s="49"/>
      <c r="NPD41" s="50"/>
      <c r="NPE41" s="37"/>
      <c r="NPF41" s="40"/>
      <c r="NPG41" s="41"/>
      <c r="NPH41" s="42"/>
      <c r="NPI41" s="43"/>
      <c r="NPJ41" s="44"/>
      <c r="NPK41" s="45"/>
      <c r="NPL41" s="45"/>
      <c r="NPM41" s="45"/>
      <c r="NPN41" s="45"/>
      <c r="NPO41" s="45"/>
      <c r="NPP41" s="46"/>
      <c r="NPQ41" s="46"/>
      <c r="NPR41" s="46"/>
      <c r="NPS41" s="46"/>
      <c r="NPT41" s="46"/>
      <c r="NPU41" s="46"/>
      <c r="NPV41" s="46"/>
      <c r="NPW41" s="46"/>
      <c r="NPX41" s="46"/>
      <c r="NPY41" s="46"/>
      <c r="NPZ41" s="47"/>
      <c r="NQA41" s="48"/>
      <c r="NQB41" s="48"/>
      <c r="NQC41" s="44"/>
      <c r="NQD41" s="44"/>
      <c r="NQE41" s="44"/>
      <c r="NQF41" s="44"/>
      <c r="NQG41" s="49"/>
      <c r="NQH41" s="50"/>
      <c r="NQI41" s="37"/>
      <c r="NQJ41" s="40"/>
      <c r="NQK41" s="41"/>
      <c r="NQL41" s="42"/>
      <c r="NQM41" s="43"/>
      <c r="NQN41" s="44"/>
      <c r="NQO41" s="45"/>
      <c r="NQP41" s="45"/>
      <c r="NQQ41" s="45"/>
      <c r="NQR41" s="45"/>
      <c r="NQS41" s="45"/>
      <c r="NQT41" s="46"/>
      <c r="NQU41" s="46"/>
      <c r="NQV41" s="46"/>
      <c r="NQW41" s="46"/>
      <c r="NQX41" s="46"/>
      <c r="NQY41" s="46"/>
      <c r="NQZ41" s="46"/>
      <c r="NRA41" s="46"/>
      <c r="NRB41" s="46"/>
      <c r="NRC41" s="46"/>
      <c r="NRD41" s="47"/>
      <c r="NRE41" s="48"/>
      <c r="NRF41" s="48"/>
      <c r="NRG41" s="44"/>
      <c r="NRH41" s="44"/>
      <c r="NRI41" s="44"/>
      <c r="NRJ41" s="44"/>
      <c r="NRK41" s="49"/>
      <c r="NRL41" s="50"/>
      <c r="NRM41" s="37"/>
      <c r="NRN41" s="40"/>
      <c r="NRO41" s="41"/>
      <c r="NRP41" s="42"/>
      <c r="NRQ41" s="43"/>
      <c r="NRR41" s="44"/>
      <c r="NRS41" s="45"/>
      <c r="NRT41" s="45"/>
      <c r="NRU41" s="45"/>
      <c r="NRV41" s="45"/>
      <c r="NRW41" s="45"/>
      <c r="NRX41" s="46"/>
      <c r="NRY41" s="46"/>
      <c r="NRZ41" s="46"/>
      <c r="NSA41" s="46"/>
      <c r="NSB41" s="46"/>
      <c r="NSC41" s="46"/>
      <c r="NSD41" s="46"/>
      <c r="NSE41" s="46"/>
      <c r="NSF41" s="46"/>
      <c r="NSG41" s="46"/>
      <c r="NSH41" s="47"/>
      <c r="NSI41" s="48"/>
      <c r="NSJ41" s="48"/>
      <c r="NSK41" s="44"/>
      <c r="NSL41" s="44"/>
      <c r="NSM41" s="44"/>
      <c r="NSN41" s="44"/>
      <c r="NSO41" s="49"/>
      <c r="NSP41" s="50"/>
      <c r="NSQ41" s="37"/>
      <c r="NSR41" s="40"/>
      <c r="NSS41" s="41"/>
      <c r="NST41" s="42"/>
      <c r="NSU41" s="43"/>
      <c r="NSV41" s="44"/>
      <c r="NSW41" s="45"/>
      <c r="NSX41" s="45"/>
      <c r="NSY41" s="45"/>
      <c r="NSZ41" s="45"/>
      <c r="NTA41" s="45"/>
      <c r="NTB41" s="46"/>
      <c r="NTC41" s="46"/>
      <c r="NTD41" s="46"/>
      <c r="NTE41" s="46"/>
      <c r="NTF41" s="46"/>
      <c r="NTG41" s="46"/>
      <c r="NTH41" s="46"/>
      <c r="NTI41" s="46"/>
      <c r="NTJ41" s="46"/>
      <c r="NTK41" s="46"/>
      <c r="NTL41" s="47"/>
      <c r="NTM41" s="48"/>
      <c r="NTN41" s="48"/>
      <c r="NTO41" s="44"/>
      <c r="NTP41" s="44"/>
      <c r="NTQ41" s="44"/>
      <c r="NTR41" s="44"/>
      <c r="NTS41" s="49"/>
      <c r="NTT41" s="50"/>
      <c r="NTU41" s="37"/>
      <c r="NTV41" s="40"/>
      <c r="NTW41" s="41"/>
      <c r="NTX41" s="42"/>
      <c r="NTY41" s="43"/>
      <c r="NTZ41" s="44"/>
      <c r="NUA41" s="45"/>
      <c r="NUB41" s="45"/>
      <c r="NUC41" s="45"/>
      <c r="NUD41" s="45"/>
      <c r="NUE41" s="45"/>
      <c r="NUF41" s="46"/>
      <c r="NUG41" s="46"/>
      <c r="NUH41" s="46"/>
      <c r="NUI41" s="46"/>
      <c r="NUJ41" s="46"/>
      <c r="NUK41" s="46"/>
      <c r="NUL41" s="46"/>
      <c r="NUM41" s="46"/>
      <c r="NUN41" s="46"/>
      <c r="NUO41" s="46"/>
      <c r="NUP41" s="47"/>
      <c r="NUQ41" s="48"/>
      <c r="NUR41" s="48"/>
      <c r="NUS41" s="44"/>
      <c r="NUT41" s="44"/>
      <c r="NUU41" s="44"/>
      <c r="NUV41" s="44"/>
      <c r="NUW41" s="49"/>
      <c r="NUX41" s="50"/>
      <c r="NUY41" s="37"/>
      <c r="NUZ41" s="40"/>
      <c r="NVA41" s="41"/>
      <c r="NVB41" s="42"/>
      <c r="NVC41" s="43"/>
      <c r="NVD41" s="44"/>
      <c r="NVE41" s="45"/>
      <c r="NVF41" s="45"/>
      <c r="NVG41" s="45"/>
      <c r="NVH41" s="45"/>
      <c r="NVI41" s="45"/>
      <c r="NVJ41" s="46"/>
      <c r="NVK41" s="46"/>
      <c r="NVL41" s="46"/>
      <c r="NVM41" s="46"/>
      <c r="NVN41" s="46"/>
      <c r="NVO41" s="46"/>
      <c r="NVP41" s="46"/>
      <c r="NVQ41" s="46"/>
      <c r="NVR41" s="46"/>
      <c r="NVS41" s="46"/>
      <c r="NVT41" s="47"/>
      <c r="NVU41" s="48"/>
      <c r="NVV41" s="48"/>
      <c r="NVW41" s="44"/>
      <c r="NVX41" s="44"/>
      <c r="NVY41" s="44"/>
      <c r="NVZ41" s="44"/>
      <c r="NWA41" s="49"/>
      <c r="NWB41" s="50"/>
      <c r="NWC41" s="37"/>
      <c r="NWD41" s="40"/>
      <c r="NWE41" s="41"/>
      <c r="NWF41" s="42"/>
      <c r="NWG41" s="43"/>
      <c r="NWH41" s="44"/>
      <c r="NWI41" s="45"/>
      <c r="NWJ41" s="45"/>
      <c r="NWK41" s="45"/>
      <c r="NWL41" s="45"/>
      <c r="NWM41" s="45"/>
      <c r="NWN41" s="46"/>
      <c r="NWO41" s="46"/>
      <c r="NWP41" s="46"/>
      <c r="NWQ41" s="46"/>
      <c r="NWR41" s="46"/>
      <c r="NWS41" s="46"/>
      <c r="NWT41" s="46"/>
      <c r="NWU41" s="46"/>
      <c r="NWV41" s="46"/>
      <c r="NWW41" s="46"/>
      <c r="NWX41" s="47"/>
      <c r="NWY41" s="48"/>
      <c r="NWZ41" s="48"/>
      <c r="NXA41" s="44"/>
      <c r="NXB41" s="44"/>
      <c r="NXC41" s="44"/>
      <c r="NXD41" s="44"/>
      <c r="NXE41" s="49"/>
      <c r="NXF41" s="50"/>
      <c r="NXG41" s="37"/>
      <c r="NXH41" s="40"/>
      <c r="NXI41" s="41"/>
      <c r="NXJ41" s="42"/>
      <c r="NXK41" s="43"/>
      <c r="NXL41" s="44"/>
      <c r="NXM41" s="45"/>
      <c r="NXN41" s="45"/>
      <c r="NXO41" s="45"/>
      <c r="NXP41" s="45"/>
      <c r="NXQ41" s="45"/>
      <c r="NXR41" s="46"/>
      <c r="NXS41" s="46"/>
      <c r="NXT41" s="46"/>
      <c r="NXU41" s="46"/>
      <c r="NXV41" s="46"/>
      <c r="NXW41" s="46"/>
      <c r="NXX41" s="46"/>
      <c r="NXY41" s="46"/>
      <c r="NXZ41" s="46"/>
      <c r="NYA41" s="46"/>
      <c r="NYB41" s="47"/>
      <c r="NYC41" s="48"/>
      <c r="NYD41" s="48"/>
      <c r="NYE41" s="44"/>
      <c r="NYF41" s="44"/>
      <c r="NYG41" s="44"/>
      <c r="NYH41" s="44"/>
      <c r="NYI41" s="49"/>
      <c r="NYJ41" s="50"/>
      <c r="NYK41" s="37"/>
      <c r="NYL41" s="40"/>
      <c r="NYM41" s="41"/>
      <c r="NYN41" s="42"/>
      <c r="NYO41" s="43"/>
      <c r="NYP41" s="44"/>
      <c r="NYQ41" s="45"/>
      <c r="NYR41" s="45"/>
      <c r="NYS41" s="45"/>
      <c r="NYT41" s="45"/>
      <c r="NYU41" s="45"/>
      <c r="NYV41" s="46"/>
      <c r="NYW41" s="46"/>
      <c r="NYX41" s="46"/>
      <c r="NYY41" s="46"/>
      <c r="NYZ41" s="46"/>
      <c r="NZA41" s="46"/>
      <c r="NZB41" s="46"/>
      <c r="NZC41" s="46"/>
      <c r="NZD41" s="46"/>
      <c r="NZE41" s="46"/>
      <c r="NZF41" s="47"/>
      <c r="NZG41" s="48"/>
      <c r="NZH41" s="48"/>
      <c r="NZI41" s="44"/>
      <c r="NZJ41" s="44"/>
      <c r="NZK41" s="44"/>
      <c r="NZL41" s="44"/>
      <c r="NZM41" s="49"/>
      <c r="NZN41" s="50"/>
      <c r="NZO41" s="37"/>
      <c r="NZP41" s="40"/>
      <c r="NZQ41" s="41"/>
      <c r="NZR41" s="42"/>
      <c r="NZS41" s="43"/>
      <c r="NZT41" s="44"/>
      <c r="NZU41" s="45"/>
      <c r="NZV41" s="45"/>
      <c r="NZW41" s="45"/>
      <c r="NZX41" s="45"/>
      <c r="NZY41" s="45"/>
      <c r="NZZ41" s="46"/>
      <c r="OAA41" s="46"/>
      <c r="OAB41" s="46"/>
      <c r="OAC41" s="46"/>
      <c r="OAD41" s="46"/>
      <c r="OAE41" s="46"/>
      <c r="OAF41" s="46"/>
      <c r="OAG41" s="46"/>
      <c r="OAH41" s="46"/>
      <c r="OAI41" s="46"/>
      <c r="OAJ41" s="47"/>
      <c r="OAK41" s="48"/>
      <c r="OAL41" s="48"/>
      <c r="OAM41" s="44"/>
      <c r="OAN41" s="44"/>
      <c r="OAO41" s="44"/>
      <c r="OAP41" s="44"/>
      <c r="OAQ41" s="49"/>
      <c r="OAR41" s="50"/>
      <c r="OAS41" s="37"/>
      <c r="OAT41" s="40"/>
      <c r="OAU41" s="41"/>
      <c r="OAV41" s="42"/>
      <c r="OAW41" s="43"/>
      <c r="OAX41" s="44"/>
      <c r="OAY41" s="45"/>
      <c r="OAZ41" s="45"/>
      <c r="OBA41" s="45"/>
      <c r="OBB41" s="45"/>
      <c r="OBC41" s="45"/>
      <c r="OBD41" s="46"/>
      <c r="OBE41" s="46"/>
      <c r="OBF41" s="46"/>
      <c r="OBG41" s="46"/>
      <c r="OBH41" s="46"/>
      <c r="OBI41" s="46"/>
      <c r="OBJ41" s="46"/>
      <c r="OBK41" s="46"/>
      <c r="OBL41" s="46"/>
      <c r="OBM41" s="46"/>
      <c r="OBN41" s="47"/>
      <c r="OBO41" s="48"/>
      <c r="OBP41" s="48"/>
      <c r="OBQ41" s="44"/>
      <c r="OBR41" s="44"/>
      <c r="OBS41" s="44"/>
      <c r="OBT41" s="44"/>
      <c r="OBU41" s="49"/>
      <c r="OBV41" s="50"/>
      <c r="OBW41" s="37"/>
      <c r="OBX41" s="40"/>
      <c r="OBY41" s="41"/>
      <c r="OBZ41" s="42"/>
      <c r="OCA41" s="43"/>
      <c r="OCB41" s="44"/>
      <c r="OCC41" s="45"/>
      <c r="OCD41" s="45"/>
      <c r="OCE41" s="45"/>
      <c r="OCF41" s="45"/>
      <c r="OCG41" s="45"/>
      <c r="OCH41" s="46"/>
      <c r="OCI41" s="46"/>
      <c r="OCJ41" s="46"/>
      <c r="OCK41" s="46"/>
      <c r="OCL41" s="46"/>
      <c r="OCM41" s="46"/>
      <c r="OCN41" s="46"/>
      <c r="OCO41" s="46"/>
      <c r="OCP41" s="46"/>
      <c r="OCQ41" s="46"/>
      <c r="OCR41" s="47"/>
      <c r="OCS41" s="48"/>
      <c r="OCT41" s="48"/>
      <c r="OCU41" s="44"/>
      <c r="OCV41" s="44"/>
      <c r="OCW41" s="44"/>
      <c r="OCX41" s="44"/>
      <c r="OCY41" s="49"/>
      <c r="OCZ41" s="50"/>
      <c r="ODA41" s="37"/>
      <c r="ODB41" s="40"/>
      <c r="ODC41" s="41"/>
      <c r="ODD41" s="42"/>
      <c r="ODE41" s="43"/>
      <c r="ODF41" s="44"/>
      <c r="ODG41" s="45"/>
      <c r="ODH41" s="45"/>
      <c r="ODI41" s="45"/>
      <c r="ODJ41" s="45"/>
      <c r="ODK41" s="45"/>
      <c r="ODL41" s="46"/>
      <c r="ODM41" s="46"/>
      <c r="ODN41" s="46"/>
      <c r="ODO41" s="46"/>
      <c r="ODP41" s="46"/>
      <c r="ODQ41" s="46"/>
      <c r="ODR41" s="46"/>
      <c r="ODS41" s="46"/>
      <c r="ODT41" s="46"/>
      <c r="ODU41" s="46"/>
      <c r="ODV41" s="47"/>
      <c r="ODW41" s="48"/>
      <c r="ODX41" s="48"/>
      <c r="ODY41" s="44"/>
      <c r="ODZ41" s="44"/>
      <c r="OEA41" s="44"/>
      <c r="OEB41" s="44"/>
      <c r="OEC41" s="49"/>
      <c r="OED41" s="50"/>
      <c r="OEE41" s="37"/>
      <c r="OEF41" s="40"/>
      <c r="OEG41" s="41"/>
      <c r="OEH41" s="42"/>
      <c r="OEI41" s="43"/>
      <c r="OEJ41" s="44"/>
      <c r="OEK41" s="45"/>
      <c r="OEL41" s="45"/>
      <c r="OEM41" s="45"/>
      <c r="OEN41" s="45"/>
      <c r="OEO41" s="45"/>
      <c r="OEP41" s="46"/>
      <c r="OEQ41" s="46"/>
      <c r="OER41" s="46"/>
      <c r="OES41" s="46"/>
      <c r="OET41" s="46"/>
      <c r="OEU41" s="46"/>
      <c r="OEV41" s="46"/>
      <c r="OEW41" s="46"/>
      <c r="OEX41" s="46"/>
      <c r="OEY41" s="46"/>
      <c r="OEZ41" s="47"/>
      <c r="OFA41" s="48"/>
      <c r="OFB41" s="48"/>
      <c r="OFC41" s="44"/>
      <c r="OFD41" s="44"/>
      <c r="OFE41" s="44"/>
      <c r="OFF41" s="44"/>
      <c r="OFG41" s="49"/>
      <c r="OFH41" s="50"/>
      <c r="OFI41" s="37"/>
      <c r="OFJ41" s="40"/>
      <c r="OFK41" s="41"/>
      <c r="OFL41" s="42"/>
      <c r="OFM41" s="43"/>
      <c r="OFN41" s="44"/>
      <c r="OFO41" s="45"/>
      <c r="OFP41" s="45"/>
      <c r="OFQ41" s="45"/>
      <c r="OFR41" s="45"/>
      <c r="OFS41" s="45"/>
      <c r="OFT41" s="46"/>
      <c r="OFU41" s="46"/>
      <c r="OFV41" s="46"/>
      <c r="OFW41" s="46"/>
      <c r="OFX41" s="46"/>
      <c r="OFY41" s="46"/>
      <c r="OFZ41" s="46"/>
      <c r="OGA41" s="46"/>
      <c r="OGB41" s="46"/>
      <c r="OGC41" s="46"/>
      <c r="OGD41" s="47"/>
      <c r="OGE41" s="48"/>
      <c r="OGF41" s="48"/>
      <c r="OGG41" s="44"/>
      <c r="OGH41" s="44"/>
      <c r="OGI41" s="44"/>
      <c r="OGJ41" s="44"/>
      <c r="OGK41" s="49"/>
      <c r="OGL41" s="50"/>
      <c r="OGM41" s="37"/>
      <c r="OGN41" s="40"/>
      <c r="OGO41" s="41"/>
      <c r="OGP41" s="42"/>
      <c r="OGQ41" s="43"/>
      <c r="OGR41" s="44"/>
      <c r="OGS41" s="45"/>
      <c r="OGT41" s="45"/>
      <c r="OGU41" s="45"/>
      <c r="OGV41" s="45"/>
      <c r="OGW41" s="45"/>
      <c r="OGX41" s="46"/>
      <c r="OGY41" s="46"/>
      <c r="OGZ41" s="46"/>
      <c r="OHA41" s="46"/>
      <c r="OHB41" s="46"/>
      <c r="OHC41" s="46"/>
      <c r="OHD41" s="46"/>
      <c r="OHE41" s="46"/>
      <c r="OHF41" s="46"/>
      <c r="OHG41" s="46"/>
      <c r="OHH41" s="47"/>
      <c r="OHI41" s="48"/>
      <c r="OHJ41" s="48"/>
      <c r="OHK41" s="44"/>
      <c r="OHL41" s="44"/>
      <c r="OHM41" s="44"/>
      <c r="OHN41" s="44"/>
      <c r="OHO41" s="49"/>
      <c r="OHP41" s="50"/>
      <c r="OHQ41" s="37"/>
      <c r="OHR41" s="40"/>
      <c r="OHS41" s="41"/>
      <c r="OHT41" s="42"/>
      <c r="OHU41" s="43"/>
      <c r="OHV41" s="44"/>
      <c r="OHW41" s="45"/>
      <c r="OHX41" s="45"/>
      <c r="OHY41" s="45"/>
      <c r="OHZ41" s="45"/>
      <c r="OIA41" s="45"/>
      <c r="OIB41" s="46"/>
      <c r="OIC41" s="46"/>
      <c r="OID41" s="46"/>
      <c r="OIE41" s="46"/>
      <c r="OIF41" s="46"/>
      <c r="OIG41" s="46"/>
      <c r="OIH41" s="46"/>
      <c r="OII41" s="46"/>
      <c r="OIJ41" s="46"/>
      <c r="OIK41" s="46"/>
      <c r="OIL41" s="47"/>
      <c r="OIM41" s="48"/>
      <c r="OIN41" s="48"/>
      <c r="OIO41" s="44"/>
      <c r="OIP41" s="44"/>
      <c r="OIQ41" s="44"/>
      <c r="OIR41" s="44"/>
      <c r="OIS41" s="49"/>
      <c r="OIT41" s="50"/>
      <c r="OIU41" s="37"/>
      <c r="OIV41" s="40"/>
      <c r="OIW41" s="41"/>
      <c r="OIX41" s="42"/>
      <c r="OIY41" s="43"/>
      <c r="OIZ41" s="44"/>
      <c r="OJA41" s="45"/>
      <c r="OJB41" s="45"/>
      <c r="OJC41" s="45"/>
      <c r="OJD41" s="45"/>
      <c r="OJE41" s="45"/>
      <c r="OJF41" s="46"/>
      <c r="OJG41" s="46"/>
      <c r="OJH41" s="46"/>
      <c r="OJI41" s="46"/>
      <c r="OJJ41" s="46"/>
      <c r="OJK41" s="46"/>
      <c r="OJL41" s="46"/>
      <c r="OJM41" s="46"/>
      <c r="OJN41" s="46"/>
      <c r="OJO41" s="46"/>
      <c r="OJP41" s="47"/>
      <c r="OJQ41" s="48"/>
      <c r="OJR41" s="48"/>
      <c r="OJS41" s="44"/>
      <c r="OJT41" s="44"/>
      <c r="OJU41" s="44"/>
      <c r="OJV41" s="44"/>
      <c r="OJW41" s="49"/>
      <c r="OJX41" s="50"/>
      <c r="OJY41" s="37"/>
      <c r="OJZ41" s="40"/>
      <c r="OKA41" s="41"/>
      <c r="OKB41" s="42"/>
      <c r="OKC41" s="43"/>
      <c r="OKD41" s="44"/>
      <c r="OKE41" s="45"/>
      <c r="OKF41" s="45"/>
      <c r="OKG41" s="45"/>
      <c r="OKH41" s="45"/>
      <c r="OKI41" s="45"/>
      <c r="OKJ41" s="46"/>
      <c r="OKK41" s="46"/>
      <c r="OKL41" s="46"/>
      <c r="OKM41" s="46"/>
      <c r="OKN41" s="46"/>
      <c r="OKO41" s="46"/>
      <c r="OKP41" s="46"/>
      <c r="OKQ41" s="46"/>
      <c r="OKR41" s="46"/>
      <c r="OKS41" s="46"/>
      <c r="OKT41" s="47"/>
      <c r="OKU41" s="48"/>
      <c r="OKV41" s="48"/>
      <c r="OKW41" s="44"/>
      <c r="OKX41" s="44"/>
      <c r="OKY41" s="44"/>
      <c r="OKZ41" s="44"/>
      <c r="OLA41" s="49"/>
      <c r="OLB41" s="50"/>
      <c r="OLC41" s="37"/>
      <c r="OLD41" s="40"/>
      <c r="OLE41" s="41"/>
      <c r="OLF41" s="42"/>
      <c r="OLG41" s="43"/>
      <c r="OLH41" s="44"/>
      <c r="OLI41" s="45"/>
      <c r="OLJ41" s="45"/>
      <c r="OLK41" s="45"/>
      <c r="OLL41" s="45"/>
      <c r="OLM41" s="45"/>
      <c r="OLN41" s="46"/>
      <c r="OLO41" s="46"/>
      <c r="OLP41" s="46"/>
      <c r="OLQ41" s="46"/>
      <c r="OLR41" s="46"/>
      <c r="OLS41" s="46"/>
      <c r="OLT41" s="46"/>
      <c r="OLU41" s="46"/>
      <c r="OLV41" s="46"/>
      <c r="OLW41" s="46"/>
      <c r="OLX41" s="47"/>
      <c r="OLY41" s="48"/>
      <c r="OLZ41" s="48"/>
      <c r="OMA41" s="44"/>
      <c r="OMB41" s="44"/>
      <c r="OMC41" s="44"/>
      <c r="OMD41" s="44"/>
      <c r="OME41" s="49"/>
      <c r="OMF41" s="50"/>
      <c r="OMG41" s="37"/>
      <c r="OMH41" s="40"/>
      <c r="OMI41" s="41"/>
      <c r="OMJ41" s="42"/>
      <c r="OMK41" s="43"/>
      <c r="OML41" s="44"/>
      <c r="OMM41" s="45"/>
      <c r="OMN41" s="45"/>
      <c r="OMO41" s="45"/>
      <c r="OMP41" s="45"/>
      <c r="OMQ41" s="45"/>
      <c r="OMR41" s="46"/>
      <c r="OMS41" s="46"/>
      <c r="OMT41" s="46"/>
      <c r="OMU41" s="46"/>
      <c r="OMV41" s="46"/>
      <c r="OMW41" s="46"/>
      <c r="OMX41" s="46"/>
      <c r="OMY41" s="46"/>
      <c r="OMZ41" s="46"/>
      <c r="ONA41" s="46"/>
      <c r="ONB41" s="47"/>
      <c r="ONC41" s="48"/>
      <c r="OND41" s="48"/>
      <c r="ONE41" s="44"/>
      <c r="ONF41" s="44"/>
      <c r="ONG41" s="44"/>
      <c r="ONH41" s="44"/>
      <c r="ONI41" s="49"/>
      <c r="ONJ41" s="50"/>
      <c r="ONK41" s="37"/>
      <c r="ONL41" s="40"/>
      <c r="ONM41" s="41"/>
      <c r="ONN41" s="42"/>
      <c r="ONO41" s="43"/>
      <c r="ONP41" s="44"/>
      <c r="ONQ41" s="45"/>
      <c r="ONR41" s="45"/>
      <c r="ONS41" s="45"/>
      <c r="ONT41" s="45"/>
      <c r="ONU41" s="45"/>
      <c r="ONV41" s="46"/>
      <c r="ONW41" s="46"/>
      <c r="ONX41" s="46"/>
      <c r="ONY41" s="46"/>
      <c r="ONZ41" s="46"/>
      <c r="OOA41" s="46"/>
      <c r="OOB41" s="46"/>
      <c r="OOC41" s="46"/>
      <c r="OOD41" s="46"/>
      <c r="OOE41" s="46"/>
      <c r="OOF41" s="47"/>
      <c r="OOG41" s="48"/>
      <c r="OOH41" s="48"/>
      <c r="OOI41" s="44"/>
      <c r="OOJ41" s="44"/>
      <c r="OOK41" s="44"/>
      <c r="OOL41" s="44"/>
      <c r="OOM41" s="49"/>
      <c r="OON41" s="50"/>
      <c r="OOO41" s="37"/>
      <c r="OOP41" s="40"/>
      <c r="OOQ41" s="41"/>
      <c r="OOR41" s="42"/>
      <c r="OOS41" s="43"/>
      <c r="OOT41" s="44"/>
      <c r="OOU41" s="45"/>
      <c r="OOV41" s="45"/>
      <c r="OOW41" s="45"/>
      <c r="OOX41" s="45"/>
      <c r="OOY41" s="45"/>
      <c r="OOZ41" s="46"/>
      <c r="OPA41" s="46"/>
      <c r="OPB41" s="46"/>
      <c r="OPC41" s="46"/>
      <c r="OPD41" s="46"/>
      <c r="OPE41" s="46"/>
      <c r="OPF41" s="46"/>
      <c r="OPG41" s="46"/>
      <c r="OPH41" s="46"/>
      <c r="OPI41" s="46"/>
      <c r="OPJ41" s="47"/>
      <c r="OPK41" s="48"/>
      <c r="OPL41" s="48"/>
      <c r="OPM41" s="44"/>
      <c r="OPN41" s="44"/>
      <c r="OPO41" s="44"/>
      <c r="OPP41" s="44"/>
      <c r="OPQ41" s="49"/>
      <c r="OPR41" s="50"/>
      <c r="OPS41" s="37"/>
      <c r="OPT41" s="40"/>
      <c r="OPU41" s="41"/>
      <c r="OPV41" s="42"/>
      <c r="OPW41" s="43"/>
      <c r="OPX41" s="44"/>
      <c r="OPY41" s="45"/>
      <c r="OPZ41" s="45"/>
      <c r="OQA41" s="45"/>
      <c r="OQB41" s="45"/>
      <c r="OQC41" s="45"/>
      <c r="OQD41" s="46"/>
      <c r="OQE41" s="46"/>
      <c r="OQF41" s="46"/>
      <c r="OQG41" s="46"/>
      <c r="OQH41" s="46"/>
      <c r="OQI41" s="46"/>
      <c r="OQJ41" s="46"/>
      <c r="OQK41" s="46"/>
      <c r="OQL41" s="46"/>
      <c r="OQM41" s="46"/>
      <c r="OQN41" s="47"/>
      <c r="OQO41" s="48"/>
      <c r="OQP41" s="48"/>
      <c r="OQQ41" s="44"/>
      <c r="OQR41" s="44"/>
      <c r="OQS41" s="44"/>
      <c r="OQT41" s="44"/>
      <c r="OQU41" s="49"/>
      <c r="OQV41" s="50"/>
      <c r="OQW41" s="37"/>
      <c r="OQX41" s="40"/>
      <c r="OQY41" s="41"/>
      <c r="OQZ41" s="42"/>
      <c r="ORA41" s="43"/>
      <c r="ORB41" s="44"/>
      <c r="ORC41" s="45"/>
      <c r="ORD41" s="45"/>
      <c r="ORE41" s="45"/>
      <c r="ORF41" s="45"/>
      <c r="ORG41" s="45"/>
      <c r="ORH41" s="46"/>
      <c r="ORI41" s="46"/>
      <c r="ORJ41" s="46"/>
      <c r="ORK41" s="46"/>
      <c r="ORL41" s="46"/>
      <c r="ORM41" s="46"/>
      <c r="ORN41" s="46"/>
      <c r="ORO41" s="46"/>
      <c r="ORP41" s="46"/>
      <c r="ORQ41" s="46"/>
      <c r="ORR41" s="47"/>
      <c r="ORS41" s="48"/>
      <c r="ORT41" s="48"/>
      <c r="ORU41" s="44"/>
      <c r="ORV41" s="44"/>
      <c r="ORW41" s="44"/>
      <c r="ORX41" s="44"/>
      <c r="ORY41" s="49"/>
      <c r="ORZ41" s="50"/>
      <c r="OSA41" s="37"/>
      <c r="OSB41" s="40"/>
      <c r="OSC41" s="41"/>
      <c r="OSD41" s="42"/>
      <c r="OSE41" s="43"/>
      <c r="OSF41" s="44"/>
      <c r="OSG41" s="45"/>
      <c r="OSH41" s="45"/>
      <c r="OSI41" s="45"/>
      <c r="OSJ41" s="45"/>
      <c r="OSK41" s="45"/>
      <c r="OSL41" s="46"/>
      <c r="OSM41" s="46"/>
      <c r="OSN41" s="46"/>
      <c r="OSO41" s="46"/>
      <c r="OSP41" s="46"/>
      <c r="OSQ41" s="46"/>
      <c r="OSR41" s="46"/>
      <c r="OSS41" s="46"/>
      <c r="OST41" s="46"/>
      <c r="OSU41" s="46"/>
      <c r="OSV41" s="47"/>
      <c r="OSW41" s="48"/>
      <c r="OSX41" s="48"/>
      <c r="OSY41" s="44"/>
      <c r="OSZ41" s="44"/>
      <c r="OTA41" s="44"/>
      <c r="OTB41" s="44"/>
      <c r="OTC41" s="49"/>
      <c r="OTD41" s="50"/>
      <c r="OTE41" s="37"/>
      <c r="OTF41" s="40"/>
      <c r="OTG41" s="41"/>
      <c r="OTH41" s="42"/>
      <c r="OTI41" s="43"/>
      <c r="OTJ41" s="44"/>
      <c r="OTK41" s="45"/>
      <c r="OTL41" s="45"/>
      <c r="OTM41" s="45"/>
      <c r="OTN41" s="45"/>
      <c r="OTO41" s="45"/>
      <c r="OTP41" s="46"/>
      <c r="OTQ41" s="46"/>
      <c r="OTR41" s="46"/>
      <c r="OTS41" s="46"/>
      <c r="OTT41" s="46"/>
      <c r="OTU41" s="46"/>
      <c r="OTV41" s="46"/>
      <c r="OTW41" s="46"/>
      <c r="OTX41" s="46"/>
      <c r="OTY41" s="46"/>
      <c r="OTZ41" s="47"/>
      <c r="OUA41" s="48"/>
      <c r="OUB41" s="48"/>
      <c r="OUC41" s="44"/>
      <c r="OUD41" s="44"/>
      <c r="OUE41" s="44"/>
      <c r="OUF41" s="44"/>
      <c r="OUG41" s="49"/>
      <c r="OUH41" s="50"/>
      <c r="OUI41" s="37"/>
      <c r="OUJ41" s="40"/>
      <c r="OUK41" s="41"/>
      <c r="OUL41" s="42"/>
      <c r="OUM41" s="43"/>
      <c r="OUN41" s="44"/>
      <c r="OUO41" s="45"/>
      <c r="OUP41" s="45"/>
      <c r="OUQ41" s="45"/>
      <c r="OUR41" s="45"/>
      <c r="OUS41" s="45"/>
      <c r="OUT41" s="46"/>
      <c r="OUU41" s="46"/>
      <c r="OUV41" s="46"/>
      <c r="OUW41" s="46"/>
      <c r="OUX41" s="46"/>
      <c r="OUY41" s="46"/>
      <c r="OUZ41" s="46"/>
      <c r="OVA41" s="46"/>
      <c r="OVB41" s="46"/>
      <c r="OVC41" s="46"/>
      <c r="OVD41" s="47"/>
      <c r="OVE41" s="48"/>
      <c r="OVF41" s="48"/>
      <c r="OVG41" s="44"/>
      <c r="OVH41" s="44"/>
      <c r="OVI41" s="44"/>
      <c r="OVJ41" s="44"/>
      <c r="OVK41" s="49"/>
      <c r="OVL41" s="50"/>
      <c r="OVM41" s="37"/>
      <c r="OVN41" s="40"/>
      <c r="OVO41" s="41"/>
      <c r="OVP41" s="42"/>
      <c r="OVQ41" s="43"/>
      <c r="OVR41" s="44"/>
      <c r="OVS41" s="45"/>
      <c r="OVT41" s="45"/>
      <c r="OVU41" s="45"/>
      <c r="OVV41" s="45"/>
      <c r="OVW41" s="45"/>
      <c r="OVX41" s="46"/>
      <c r="OVY41" s="46"/>
      <c r="OVZ41" s="46"/>
      <c r="OWA41" s="46"/>
      <c r="OWB41" s="46"/>
      <c r="OWC41" s="46"/>
      <c r="OWD41" s="46"/>
      <c r="OWE41" s="46"/>
      <c r="OWF41" s="46"/>
      <c r="OWG41" s="46"/>
      <c r="OWH41" s="47"/>
      <c r="OWI41" s="48"/>
      <c r="OWJ41" s="48"/>
      <c r="OWK41" s="44"/>
      <c r="OWL41" s="44"/>
      <c r="OWM41" s="44"/>
      <c r="OWN41" s="44"/>
      <c r="OWO41" s="49"/>
      <c r="OWP41" s="50"/>
      <c r="OWQ41" s="37"/>
      <c r="OWR41" s="40"/>
      <c r="OWS41" s="41"/>
      <c r="OWT41" s="42"/>
      <c r="OWU41" s="43"/>
      <c r="OWV41" s="44"/>
      <c r="OWW41" s="45"/>
      <c r="OWX41" s="45"/>
      <c r="OWY41" s="45"/>
      <c r="OWZ41" s="45"/>
      <c r="OXA41" s="45"/>
      <c r="OXB41" s="46"/>
      <c r="OXC41" s="46"/>
      <c r="OXD41" s="46"/>
      <c r="OXE41" s="46"/>
      <c r="OXF41" s="46"/>
      <c r="OXG41" s="46"/>
      <c r="OXH41" s="46"/>
      <c r="OXI41" s="46"/>
      <c r="OXJ41" s="46"/>
      <c r="OXK41" s="46"/>
      <c r="OXL41" s="47"/>
      <c r="OXM41" s="48"/>
      <c r="OXN41" s="48"/>
      <c r="OXO41" s="44"/>
      <c r="OXP41" s="44"/>
      <c r="OXQ41" s="44"/>
      <c r="OXR41" s="44"/>
      <c r="OXS41" s="49"/>
      <c r="OXT41" s="50"/>
      <c r="OXU41" s="37"/>
      <c r="OXV41" s="40"/>
      <c r="OXW41" s="41"/>
      <c r="OXX41" s="42"/>
      <c r="OXY41" s="43"/>
      <c r="OXZ41" s="44"/>
      <c r="OYA41" s="45"/>
      <c r="OYB41" s="45"/>
      <c r="OYC41" s="45"/>
      <c r="OYD41" s="45"/>
      <c r="OYE41" s="45"/>
      <c r="OYF41" s="46"/>
      <c r="OYG41" s="46"/>
      <c r="OYH41" s="46"/>
      <c r="OYI41" s="46"/>
      <c r="OYJ41" s="46"/>
      <c r="OYK41" s="46"/>
      <c r="OYL41" s="46"/>
      <c r="OYM41" s="46"/>
      <c r="OYN41" s="46"/>
      <c r="OYO41" s="46"/>
      <c r="OYP41" s="47"/>
      <c r="OYQ41" s="48"/>
      <c r="OYR41" s="48"/>
      <c r="OYS41" s="44"/>
      <c r="OYT41" s="44"/>
      <c r="OYU41" s="44"/>
      <c r="OYV41" s="44"/>
      <c r="OYW41" s="49"/>
      <c r="OYX41" s="50"/>
      <c r="OYY41" s="37"/>
      <c r="OYZ41" s="40"/>
      <c r="OZA41" s="41"/>
      <c r="OZB41" s="42"/>
      <c r="OZC41" s="43"/>
      <c r="OZD41" s="44"/>
      <c r="OZE41" s="45"/>
      <c r="OZF41" s="45"/>
      <c r="OZG41" s="45"/>
      <c r="OZH41" s="45"/>
      <c r="OZI41" s="45"/>
      <c r="OZJ41" s="46"/>
      <c r="OZK41" s="46"/>
      <c r="OZL41" s="46"/>
      <c r="OZM41" s="46"/>
      <c r="OZN41" s="46"/>
      <c r="OZO41" s="46"/>
      <c r="OZP41" s="46"/>
      <c r="OZQ41" s="46"/>
      <c r="OZR41" s="46"/>
      <c r="OZS41" s="46"/>
      <c r="OZT41" s="47"/>
      <c r="OZU41" s="48"/>
      <c r="OZV41" s="48"/>
      <c r="OZW41" s="44"/>
      <c r="OZX41" s="44"/>
      <c r="OZY41" s="44"/>
      <c r="OZZ41" s="44"/>
      <c r="PAA41" s="49"/>
      <c r="PAB41" s="50"/>
      <c r="PAC41" s="37"/>
      <c r="PAD41" s="40"/>
      <c r="PAE41" s="41"/>
      <c r="PAF41" s="42"/>
      <c r="PAG41" s="43"/>
      <c r="PAH41" s="44"/>
      <c r="PAI41" s="45"/>
      <c r="PAJ41" s="45"/>
      <c r="PAK41" s="45"/>
      <c r="PAL41" s="45"/>
      <c r="PAM41" s="45"/>
      <c r="PAN41" s="46"/>
      <c r="PAO41" s="46"/>
      <c r="PAP41" s="46"/>
      <c r="PAQ41" s="46"/>
      <c r="PAR41" s="46"/>
      <c r="PAS41" s="46"/>
      <c r="PAT41" s="46"/>
      <c r="PAU41" s="46"/>
      <c r="PAV41" s="46"/>
      <c r="PAW41" s="46"/>
      <c r="PAX41" s="47"/>
      <c r="PAY41" s="48"/>
      <c r="PAZ41" s="48"/>
      <c r="PBA41" s="44"/>
      <c r="PBB41" s="44"/>
      <c r="PBC41" s="44"/>
      <c r="PBD41" s="44"/>
      <c r="PBE41" s="49"/>
      <c r="PBF41" s="50"/>
      <c r="PBG41" s="37"/>
      <c r="PBH41" s="40"/>
      <c r="PBI41" s="41"/>
      <c r="PBJ41" s="42"/>
      <c r="PBK41" s="43"/>
      <c r="PBL41" s="44"/>
      <c r="PBM41" s="45"/>
      <c r="PBN41" s="45"/>
      <c r="PBO41" s="45"/>
      <c r="PBP41" s="45"/>
      <c r="PBQ41" s="45"/>
      <c r="PBR41" s="46"/>
      <c r="PBS41" s="46"/>
      <c r="PBT41" s="46"/>
      <c r="PBU41" s="46"/>
      <c r="PBV41" s="46"/>
      <c r="PBW41" s="46"/>
      <c r="PBX41" s="46"/>
      <c r="PBY41" s="46"/>
      <c r="PBZ41" s="46"/>
      <c r="PCA41" s="46"/>
      <c r="PCB41" s="47"/>
      <c r="PCC41" s="48"/>
      <c r="PCD41" s="48"/>
      <c r="PCE41" s="44"/>
      <c r="PCF41" s="44"/>
      <c r="PCG41" s="44"/>
      <c r="PCH41" s="44"/>
      <c r="PCI41" s="49"/>
      <c r="PCJ41" s="50"/>
      <c r="PCK41" s="37"/>
      <c r="PCL41" s="40"/>
      <c r="PCM41" s="41"/>
      <c r="PCN41" s="42"/>
      <c r="PCO41" s="43"/>
      <c r="PCP41" s="44"/>
      <c r="PCQ41" s="45"/>
      <c r="PCR41" s="45"/>
      <c r="PCS41" s="45"/>
      <c r="PCT41" s="45"/>
      <c r="PCU41" s="45"/>
      <c r="PCV41" s="46"/>
      <c r="PCW41" s="46"/>
      <c r="PCX41" s="46"/>
      <c r="PCY41" s="46"/>
      <c r="PCZ41" s="46"/>
      <c r="PDA41" s="46"/>
      <c r="PDB41" s="46"/>
      <c r="PDC41" s="46"/>
      <c r="PDD41" s="46"/>
      <c r="PDE41" s="46"/>
      <c r="PDF41" s="47"/>
      <c r="PDG41" s="48"/>
      <c r="PDH41" s="48"/>
      <c r="PDI41" s="44"/>
      <c r="PDJ41" s="44"/>
      <c r="PDK41" s="44"/>
      <c r="PDL41" s="44"/>
      <c r="PDM41" s="49"/>
      <c r="PDN41" s="50"/>
      <c r="PDO41" s="37"/>
      <c r="PDP41" s="40"/>
      <c r="PDQ41" s="41"/>
      <c r="PDR41" s="42"/>
      <c r="PDS41" s="43"/>
      <c r="PDT41" s="44"/>
      <c r="PDU41" s="45"/>
      <c r="PDV41" s="45"/>
      <c r="PDW41" s="45"/>
      <c r="PDX41" s="45"/>
      <c r="PDY41" s="45"/>
      <c r="PDZ41" s="46"/>
      <c r="PEA41" s="46"/>
      <c r="PEB41" s="46"/>
      <c r="PEC41" s="46"/>
      <c r="PED41" s="46"/>
      <c r="PEE41" s="46"/>
      <c r="PEF41" s="46"/>
      <c r="PEG41" s="46"/>
      <c r="PEH41" s="46"/>
      <c r="PEI41" s="46"/>
      <c r="PEJ41" s="47"/>
      <c r="PEK41" s="48"/>
      <c r="PEL41" s="48"/>
      <c r="PEM41" s="44"/>
      <c r="PEN41" s="44"/>
      <c r="PEO41" s="44"/>
      <c r="PEP41" s="44"/>
      <c r="PEQ41" s="49"/>
      <c r="PER41" s="50"/>
      <c r="PES41" s="37"/>
      <c r="PET41" s="40"/>
      <c r="PEU41" s="41"/>
      <c r="PEV41" s="42"/>
      <c r="PEW41" s="43"/>
      <c r="PEX41" s="44"/>
      <c r="PEY41" s="45"/>
      <c r="PEZ41" s="45"/>
      <c r="PFA41" s="45"/>
      <c r="PFB41" s="45"/>
      <c r="PFC41" s="45"/>
      <c r="PFD41" s="46"/>
      <c r="PFE41" s="46"/>
      <c r="PFF41" s="46"/>
      <c r="PFG41" s="46"/>
      <c r="PFH41" s="46"/>
      <c r="PFI41" s="46"/>
      <c r="PFJ41" s="46"/>
      <c r="PFK41" s="46"/>
      <c r="PFL41" s="46"/>
      <c r="PFM41" s="46"/>
      <c r="PFN41" s="47"/>
      <c r="PFO41" s="48"/>
      <c r="PFP41" s="48"/>
      <c r="PFQ41" s="44"/>
      <c r="PFR41" s="44"/>
      <c r="PFS41" s="44"/>
      <c r="PFT41" s="44"/>
      <c r="PFU41" s="49"/>
      <c r="PFV41" s="50"/>
      <c r="PFW41" s="37"/>
      <c r="PFX41" s="40"/>
      <c r="PFY41" s="41"/>
      <c r="PFZ41" s="42"/>
      <c r="PGA41" s="43"/>
      <c r="PGB41" s="44"/>
      <c r="PGC41" s="45"/>
      <c r="PGD41" s="45"/>
      <c r="PGE41" s="45"/>
      <c r="PGF41" s="45"/>
      <c r="PGG41" s="45"/>
      <c r="PGH41" s="46"/>
      <c r="PGI41" s="46"/>
      <c r="PGJ41" s="46"/>
      <c r="PGK41" s="46"/>
      <c r="PGL41" s="46"/>
      <c r="PGM41" s="46"/>
      <c r="PGN41" s="46"/>
      <c r="PGO41" s="46"/>
      <c r="PGP41" s="46"/>
      <c r="PGQ41" s="46"/>
      <c r="PGR41" s="47"/>
      <c r="PGS41" s="48"/>
      <c r="PGT41" s="48"/>
      <c r="PGU41" s="44"/>
      <c r="PGV41" s="44"/>
      <c r="PGW41" s="44"/>
      <c r="PGX41" s="44"/>
      <c r="PGY41" s="49"/>
      <c r="PGZ41" s="50"/>
      <c r="PHA41" s="37"/>
      <c r="PHB41" s="40"/>
      <c r="PHC41" s="41"/>
      <c r="PHD41" s="42"/>
      <c r="PHE41" s="43"/>
      <c r="PHF41" s="44"/>
      <c r="PHG41" s="45"/>
      <c r="PHH41" s="45"/>
      <c r="PHI41" s="45"/>
      <c r="PHJ41" s="45"/>
      <c r="PHK41" s="45"/>
      <c r="PHL41" s="46"/>
      <c r="PHM41" s="46"/>
      <c r="PHN41" s="46"/>
      <c r="PHO41" s="46"/>
      <c r="PHP41" s="46"/>
      <c r="PHQ41" s="46"/>
      <c r="PHR41" s="46"/>
      <c r="PHS41" s="46"/>
      <c r="PHT41" s="46"/>
      <c r="PHU41" s="46"/>
      <c r="PHV41" s="47"/>
      <c r="PHW41" s="48"/>
      <c r="PHX41" s="48"/>
      <c r="PHY41" s="44"/>
      <c r="PHZ41" s="44"/>
      <c r="PIA41" s="44"/>
      <c r="PIB41" s="44"/>
      <c r="PIC41" s="49"/>
      <c r="PID41" s="50"/>
      <c r="PIE41" s="37"/>
      <c r="PIF41" s="40"/>
      <c r="PIG41" s="41"/>
      <c r="PIH41" s="42"/>
      <c r="PII41" s="43"/>
      <c r="PIJ41" s="44"/>
      <c r="PIK41" s="45"/>
      <c r="PIL41" s="45"/>
      <c r="PIM41" s="45"/>
      <c r="PIN41" s="45"/>
      <c r="PIO41" s="45"/>
      <c r="PIP41" s="46"/>
      <c r="PIQ41" s="46"/>
      <c r="PIR41" s="46"/>
      <c r="PIS41" s="46"/>
      <c r="PIT41" s="46"/>
      <c r="PIU41" s="46"/>
      <c r="PIV41" s="46"/>
      <c r="PIW41" s="46"/>
      <c r="PIX41" s="46"/>
      <c r="PIY41" s="46"/>
      <c r="PIZ41" s="47"/>
      <c r="PJA41" s="48"/>
      <c r="PJB41" s="48"/>
      <c r="PJC41" s="44"/>
      <c r="PJD41" s="44"/>
      <c r="PJE41" s="44"/>
      <c r="PJF41" s="44"/>
      <c r="PJG41" s="49"/>
      <c r="PJH41" s="50"/>
      <c r="PJI41" s="37"/>
      <c r="PJJ41" s="40"/>
      <c r="PJK41" s="41"/>
      <c r="PJL41" s="42"/>
      <c r="PJM41" s="43"/>
      <c r="PJN41" s="44"/>
      <c r="PJO41" s="45"/>
      <c r="PJP41" s="45"/>
      <c r="PJQ41" s="45"/>
      <c r="PJR41" s="45"/>
      <c r="PJS41" s="45"/>
      <c r="PJT41" s="46"/>
      <c r="PJU41" s="46"/>
      <c r="PJV41" s="46"/>
      <c r="PJW41" s="46"/>
      <c r="PJX41" s="46"/>
      <c r="PJY41" s="46"/>
      <c r="PJZ41" s="46"/>
      <c r="PKA41" s="46"/>
      <c r="PKB41" s="46"/>
      <c r="PKC41" s="46"/>
      <c r="PKD41" s="47"/>
      <c r="PKE41" s="48"/>
      <c r="PKF41" s="48"/>
      <c r="PKG41" s="44"/>
      <c r="PKH41" s="44"/>
      <c r="PKI41" s="44"/>
      <c r="PKJ41" s="44"/>
      <c r="PKK41" s="49"/>
      <c r="PKL41" s="50"/>
      <c r="PKM41" s="37"/>
      <c r="PKN41" s="40"/>
      <c r="PKO41" s="41"/>
      <c r="PKP41" s="42"/>
      <c r="PKQ41" s="43"/>
      <c r="PKR41" s="44"/>
      <c r="PKS41" s="45"/>
      <c r="PKT41" s="45"/>
      <c r="PKU41" s="45"/>
      <c r="PKV41" s="45"/>
      <c r="PKW41" s="45"/>
      <c r="PKX41" s="46"/>
      <c r="PKY41" s="46"/>
      <c r="PKZ41" s="46"/>
      <c r="PLA41" s="46"/>
      <c r="PLB41" s="46"/>
      <c r="PLC41" s="46"/>
      <c r="PLD41" s="46"/>
      <c r="PLE41" s="46"/>
      <c r="PLF41" s="46"/>
      <c r="PLG41" s="46"/>
      <c r="PLH41" s="47"/>
      <c r="PLI41" s="48"/>
      <c r="PLJ41" s="48"/>
      <c r="PLK41" s="44"/>
      <c r="PLL41" s="44"/>
      <c r="PLM41" s="44"/>
      <c r="PLN41" s="44"/>
      <c r="PLO41" s="49"/>
      <c r="PLP41" s="50"/>
      <c r="PLQ41" s="37"/>
      <c r="PLR41" s="40"/>
      <c r="PLS41" s="41"/>
      <c r="PLT41" s="42"/>
      <c r="PLU41" s="43"/>
      <c r="PLV41" s="44"/>
      <c r="PLW41" s="45"/>
      <c r="PLX41" s="45"/>
      <c r="PLY41" s="45"/>
      <c r="PLZ41" s="45"/>
      <c r="PMA41" s="45"/>
      <c r="PMB41" s="46"/>
      <c r="PMC41" s="46"/>
      <c r="PMD41" s="46"/>
      <c r="PME41" s="46"/>
      <c r="PMF41" s="46"/>
      <c r="PMG41" s="46"/>
      <c r="PMH41" s="46"/>
      <c r="PMI41" s="46"/>
      <c r="PMJ41" s="46"/>
      <c r="PMK41" s="46"/>
      <c r="PML41" s="47"/>
      <c r="PMM41" s="48"/>
      <c r="PMN41" s="48"/>
      <c r="PMO41" s="44"/>
      <c r="PMP41" s="44"/>
      <c r="PMQ41" s="44"/>
      <c r="PMR41" s="44"/>
      <c r="PMS41" s="49"/>
      <c r="PMT41" s="50"/>
      <c r="PMU41" s="37"/>
      <c r="PMV41" s="40"/>
      <c r="PMW41" s="41"/>
      <c r="PMX41" s="42"/>
      <c r="PMY41" s="43"/>
      <c r="PMZ41" s="44"/>
      <c r="PNA41" s="45"/>
      <c r="PNB41" s="45"/>
      <c r="PNC41" s="45"/>
      <c r="PND41" s="45"/>
      <c r="PNE41" s="45"/>
      <c r="PNF41" s="46"/>
      <c r="PNG41" s="46"/>
      <c r="PNH41" s="46"/>
      <c r="PNI41" s="46"/>
      <c r="PNJ41" s="46"/>
      <c r="PNK41" s="46"/>
      <c r="PNL41" s="46"/>
      <c r="PNM41" s="46"/>
      <c r="PNN41" s="46"/>
      <c r="PNO41" s="46"/>
      <c r="PNP41" s="47"/>
      <c r="PNQ41" s="48"/>
      <c r="PNR41" s="48"/>
      <c r="PNS41" s="44"/>
      <c r="PNT41" s="44"/>
      <c r="PNU41" s="44"/>
      <c r="PNV41" s="44"/>
      <c r="PNW41" s="49"/>
      <c r="PNX41" s="50"/>
      <c r="PNY41" s="37"/>
      <c r="PNZ41" s="40"/>
      <c r="POA41" s="41"/>
      <c r="POB41" s="42"/>
      <c r="POC41" s="43"/>
      <c r="POD41" s="44"/>
      <c r="POE41" s="45"/>
      <c r="POF41" s="45"/>
      <c r="POG41" s="45"/>
      <c r="POH41" s="45"/>
      <c r="POI41" s="45"/>
      <c r="POJ41" s="46"/>
      <c r="POK41" s="46"/>
      <c r="POL41" s="46"/>
      <c r="POM41" s="46"/>
      <c r="PON41" s="46"/>
      <c r="POO41" s="46"/>
      <c r="POP41" s="46"/>
      <c r="POQ41" s="46"/>
      <c r="POR41" s="46"/>
      <c r="POS41" s="46"/>
      <c r="POT41" s="47"/>
      <c r="POU41" s="48"/>
      <c r="POV41" s="48"/>
      <c r="POW41" s="44"/>
      <c r="POX41" s="44"/>
      <c r="POY41" s="44"/>
      <c r="POZ41" s="44"/>
      <c r="PPA41" s="49"/>
      <c r="PPB41" s="50"/>
      <c r="PPC41" s="37"/>
      <c r="PPD41" s="40"/>
      <c r="PPE41" s="41"/>
      <c r="PPF41" s="42"/>
      <c r="PPG41" s="43"/>
      <c r="PPH41" s="44"/>
      <c r="PPI41" s="45"/>
      <c r="PPJ41" s="45"/>
      <c r="PPK41" s="45"/>
      <c r="PPL41" s="45"/>
      <c r="PPM41" s="45"/>
      <c r="PPN41" s="46"/>
      <c r="PPO41" s="46"/>
      <c r="PPP41" s="46"/>
      <c r="PPQ41" s="46"/>
      <c r="PPR41" s="46"/>
      <c r="PPS41" s="46"/>
      <c r="PPT41" s="46"/>
      <c r="PPU41" s="46"/>
      <c r="PPV41" s="46"/>
      <c r="PPW41" s="46"/>
      <c r="PPX41" s="47"/>
      <c r="PPY41" s="48"/>
      <c r="PPZ41" s="48"/>
      <c r="PQA41" s="44"/>
      <c r="PQB41" s="44"/>
      <c r="PQC41" s="44"/>
      <c r="PQD41" s="44"/>
      <c r="PQE41" s="49"/>
      <c r="PQF41" s="50"/>
      <c r="PQG41" s="37"/>
      <c r="PQH41" s="40"/>
      <c r="PQI41" s="41"/>
      <c r="PQJ41" s="42"/>
      <c r="PQK41" s="43"/>
      <c r="PQL41" s="44"/>
      <c r="PQM41" s="45"/>
      <c r="PQN41" s="45"/>
      <c r="PQO41" s="45"/>
      <c r="PQP41" s="45"/>
      <c r="PQQ41" s="45"/>
      <c r="PQR41" s="46"/>
      <c r="PQS41" s="46"/>
      <c r="PQT41" s="46"/>
      <c r="PQU41" s="46"/>
      <c r="PQV41" s="46"/>
      <c r="PQW41" s="46"/>
      <c r="PQX41" s="46"/>
      <c r="PQY41" s="46"/>
      <c r="PQZ41" s="46"/>
      <c r="PRA41" s="46"/>
      <c r="PRB41" s="47"/>
      <c r="PRC41" s="48"/>
      <c r="PRD41" s="48"/>
      <c r="PRE41" s="44"/>
      <c r="PRF41" s="44"/>
      <c r="PRG41" s="44"/>
      <c r="PRH41" s="44"/>
      <c r="PRI41" s="49"/>
      <c r="PRJ41" s="50"/>
      <c r="PRK41" s="37"/>
      <c r="PRL41" s="40"/>
      <c r="PRM41" s="41"/>
      <c r="PRN41" s="42"/>
      <c r="PRO41" s="43"/>
      <c r="PRP41" s="44"/>
      <c r="PRQ41" s="45"/>
      <c r="PRR41" s="45"/>
      <c r="PRS41" s="45"/>
      <c r="PRT41" s="45"/>
      <c r="PRU41" s="45"/>
      <c r="PRV41" s="46"/>
      <c r="PRW41" s="46"/>
      <c r="PRX41" s="46"/>
      <c r="PRY41" s="46"/>
      <c r="PRZ41" s="46"/>
      <c r="PSA41" s="46"/>
      <c r="PSB41" s="46"/>
      <c r="PSC41" s="46"/>
      <c r="PSD41" s="46"/>
      <c r="PSE41" s="46"/>
      <c r="PSF41" s="47"/>
      <c r="PSG41" s="48"/>
      <c r="PSH41" s="48"/>
      <c r="PSI41" s="44"/>
      <c r="PSJ41" s="44"/>
      <c r="PSK41" s="44"/>
      <c r="PSL41" s="44"/>
      <c r="PSM41" s="49"/>
      <c r="PSN41" s="50"/>
      <c r="PSO41" s="37"/>
      <c r="PSP41" s="40"/>
      <c r="PSQ41" s="41"/>
      <c r="PSR41" s="42"/>
      <c r="PSS41" s="43"/>
      <c r="PST41" s="44"/>
      <c r="PSU41" s="45"/>
      <c r="PSV41" s="45"/>
      <c r="PSW41" s="45"/>
      <c r="PSX41" s="45"/>
      <c r="PSY41" s="45"/>
      <c r="PSZ41" s="46"/>
      <c r="PTA41" s="46"/>
      <c r="PTB41" s="46"/>
      <c r="PTC41" s="46"/>
      <c r="PTD41" s="46"/>
      <c r="PTE41" s="46"/>
      <c r="PTF41" s="46"/>
      <c r="PTG41" s="46"/>
      <c r="PTH41" s="46"/>
      <c r="PTI41" s="46"/>
      <c r="PTJ41" s="47"/>
      <c r="PTK41" s="48"/>
      <c r="PTL41" s="48"/>
      <c r="PTM41" s="44"/>
      <c r="PTN41" s="44"/>
      <c r="PTO41" s="44"/>
      <c r="PTP41" s="44"/>
      <c r="PTQ41" s="49"/>
      <c r="PTR41" s="50"/>
      <c r="PTS41" s="37"/>
      <c r="PTT41" s="40"/>
      <c r="PTU41" s="41"/>
      <c r="PTV41" s="42"/>
      <c r="PTW41" s="43"/>
      <c r="PTX41" s="44"/>
      <c r="PTY41" s="45"/>
      <c r="PTZ41" s="45"/>
      <c r="PUA41" s="45"/>
      <c r="PUB41" s="45"/>
      <c r="PUC41" s="45"/>
      <c r="PUD41" s="46"/>
      <c r="PUE41" s="46"/>
      <c r="PUF41" s="46"/>
      <c r="PUG41" s="46"/>
      <c r="PUH41" s="46"/>
      <c r="PUI41" s="46"/>
      <c r="PUJ41" s="46"/>
      <c r="PUK41" s="46"/>
      <c r="PUL41" s="46"/>
      <c r="PUM41" s="46"/>
      <c r="PUN41" s="47"/>
      <c r="PUO41" s="48"/>
      <c r="PUP41" s="48"/>
      <c r="PUQ41" s="44"/>
      <c r="PUR41" s="44"/>
      <c r="PUS41" s="44"/>
      <c r="PUT41" s="44"/>
      <c r="PUU41" s="49"/>
      <c r="PUV41" s="50"/>
      <c r="PUW41" s="37"/>
      <c r="PUX41" s="40"/>
      <c r="PUY41" s="41"/>
      <c r="PUZ41" s="42"/>
      <c r="PVA41" s="43"/>
      <c r="PVB41" s="44"/>
      <c r="PVC41" s="45"/>
      <c r="PVD41" s="45"/>
      <c r="PVE41" s="45"/>
      <c r="PVF41" s="45"/>
      <c r="PVG41" s="45"/>
      <c r="PVH41" s="46"/>
      <c r="PVI41" s="46"/>
      <c r="PVJ41" s="46"/>
      <c r="PVK41" s="46"/>
      <c r="PVL41" s="46"/>
      <c r="PVM41" s="46"/>
      <c r="PVN41" s="46"/>
      <c r="PVO41" s="46"/>
      <c r="PVP41" s="46"/>
      <c r="PVQ41" s="46"/>
      <c r="PVR41" s="47"/>
      <c r="PVS41" s="48"/>
      <c r="PVT41" s="48"/>
      <c r="PVU41" s="44"/>
      <c r="PVV41" s="44"/>
      <c r="PVW41" s="44"/>
      <c r="PVX41" s="44"/>
      <c r="PVY41" s="49"/>
      <c r="PVZ41" s="50"/>
      <c r="PWA41" s="37"/>
      <c r="PWB41" s="40"/>
      <c r="PWC41" s="41"/>
      <c r="PWD41" s="42"/>
      <c r="PWE41" s="43"/>
      <c r="PWF41" s="44"/>
      <c r="PWG41" s="45"/>
      <c r="PWH41" s="45"/>
      <c r="PWI41" s="45"/>
      <c r="PWJ41" s="45"/>
      <c r="PWK41" s="45"/>
      <c r="PWL41" s="46"/>
      <c r="PWM41" s="46"/>
      <c r="PWN41" s="46"/>
      <c r="PWO41" s="46"/>
      <c r="PWP41" s="46"/>
      <c r="PWQ41" s="46"/>
      <c r="PWR41" s="46"/>
      <c r="PWS41" s="46"/>
      <c r="PWT41" s="46"/>
      <c r="PWU41" s="46"/>
      <c r="PWV41" s="47"/>
      <c r="PWW41" s="48"/>
      <c r="PWX41" s="48"/>
      <c r="PWY41" s="44"/>
      <c r="PWZ41" s="44"/>
      <c r="PXA41" s="44"/>
      <c r="PXB41" s="44"/>
      <c r="PXC41" s="49"/>
      <c r="PXD41" s="50"/>
      <c r="PXE41" s="37"/>
      <c r="PXF41" s="40"/>
      <c r="PXG41" s="41"/>
      <c r="PXH41" s="42"/>
      <c r="PXI41" s="43"/>
      <c r="PXJ41" s="44"/>
      <c r="PXK41" s="45"/>
      <c r="PXL41" s="45"/>
      <c r="PXM41" s="45"/>
      <c r="PXN41" s="45"/>
      <c r="PXO41" s="45"/>
      <c r="PXP41" s="46"/>
      <c r="PXQ41" s="46"/>
      <c r="PXR41" s="46"/>
      <c r="PXS41" s="46"/>
      <c r="PXT41" s="46"/>
      <c r="PXU41" s="46"/>
      <c r="PXV41" s="46"/>
      <c r="PXW41" s="46"/>
      <c r="PXX41" s="46"/>
      <c r="PXY41" s="46"/>
      <c r="PXZ41" s="47"/>
      <c r="PYA41" s="48"/>
      <c r="PYB41" s="48"/>
      <c r="PYC41" s="44"/>
      <c r="PYD41" s="44"/>
      <c r="PYE41" s="44"/>
      <c r="PYF41" s="44"/>
      <c r="PYG41" s="49"/>
      <c r="PYH41" s="50"/>
      <c r="PYI41" s="37"/>
      <c r="PYJ41" s="40"/>
      <c r="PYK41" s="41"/>
      <c r="PYL41" s="42"/>
      <c r="PYM41" s="43"/>
      <c r="PYN41" s="44"/>
      <c r="PYO41" s="45"/>
      <c r="PYP41" s="45"/>
      <c r="PYQ41" s="45"/>
      <c r="PYR41" s="45"/>
      <c r="PYS41" s="45"/>
      <c r="PYT41" s="46"/>
      <c r="PYU41" s="46"/>
      <c r="PYV41" s="46"/>
      <c r="PYW41" s="46"/>
      <c r="PYX41" s="46"/>
      <c r="PYY41" s="46"/>
      <c r="PYZ41" s="46"/>
      <c r="PZA41" s="46"/>
      <c r="PZB41" s="46"/>
      <c r="PZC41" s="46"/>
      <c r="PZD41" s="47"/>
      <c r="PZE41" s="48"/>
      <c r="PZF41" s="48"/>
      <c r="PZG41" s="44"/>
      <c r="PZH41" s="44"/>
      <c r="PZI41" s="44"/>
      <c r="PZJ41" s="44"/>
      <c r="PZK41" s="49"/>
      <c r="PZL41" s="50"/>
      <c r="PZM41" s="37"/>
      <c r="PZN41" s="40"/>
      <c r="PZO41" s="41"/>
      <c r="PZP41" s="42"/>
      <c r="PZQ41" s="43"/>
      <c r="PZR41" s="44"/>
      <c r="PZS41" s="45"/>
      <c r="PZT41" s="45"/>
      <c r="PZU41" s="45"/>
      <c r="PZV41" s="45"/>
      <c r="PZW41" s="45"/>
      <c r="PZX41" s="46"/>
      <c r="PZY41" s="46"/>
      <c r="PZZ41" s="46"/>
      <c r="QAA41" s="46"/>
      <c r="QAB41" s="46"/>
      <c r="QAC41" s="46"/>
      <c r="QAD41" s="46"/>
      <c r="QAE41" s="46"/>
      <c r="QAF41" s="46"/>
      <c r="QAG41" s="46"/>
      <c r="QAH41" s="47"/>
      <c r="QAI41" s="48"/>
      <c r="QAJ41" s="48"/>
      <c r="QAK41" s="44"/>
      <c r="QAL41" s="44"/>
      <c r="QAM41" s="44"/>
      <c r="QAN41" s="44"/>
      <c r="QAO41" s="49"/>
      <c r="QAP41" s="50"/>
      <c r="QAQ41" s="37"/>
      <c r="QAR41" s="40"/>
      <c r="QAS41" s="41"/>
      <c r="QAT41" s="42"/>
      <c r="QAU41" s="43"/>
      <c r="QAV41" s="44"/>
      <c r="QAW41" s="45"/>
      <c r="QAX41" s="45"/>
      <c r="QAY41" s="45"/>
      <c r="QAZ41" s="45"/>
      <c r="QBA41" s="45"/>
      <c r="QBB41" s="46"/>
      <c r="QBC41" s="46"/>
      <c r="QBD41" s="46"/>
      <c r="QBE41" s="46"/>
      <c r="QBF41" s="46"/>
      <c r="QBG41" s="46"/>
      <c r="QBH41" s="46"/>
      <c r="QBI41" s="46"/>
      <c r="QBJ41" s="46"/>
      <c r="QBK41" s="46"/>
      <c r="QBL41" s="47"/>
      <c r="QBM41" s="48"/>
      <c r="QBN41" s="48"/>
      <c r="QBO41" s="44"/>
      <c r="QBP41" s="44"/>
      <c r="QBQ41" s="44"/>
      <c r="QBR41" s="44"/>
      <c r="QBS41" s="49"/>
      <c r="QBT41" s="50"/>
      <c r="QBU41" s="37"/>
      <c r="QBV41" s="40"/>
      <c r="QBW41" s="41"/>
      <c r="QBX41" s="42"/>
      <c r="QBY41" s="43"/>
      <c r="QBZ41" s="44"/>
      <c r="QCA41" s="45"/>
      <c r="QCB41" s="45"/>
      <c r="QCC41" s="45"/>
      <c r="QCD41" s="45"/>
      <c r="QCE41" s="45"/>
      <c r="QCF41" s="46"/>
      <c r="QCG41" s="46"/>
      <c r="QCH41" s="46"/>
      <c r="QCI41" s="46"/>
      <c r="QCJ41" s="46"/>
      <c r="QCK41" s="46"/>
      <c r="QCL41" s="46"/>
      <c r="QCM41" s="46"/>
      <c r="QCN41" s="46"/>
      <c r="QCO41" s="46"/>
      <c r="QCP41" s="47"/>
      <c r="QCQ41" s="48"/>
      <c r="QCR41" s="48"/>
      <c r="QCS41" s="44"/>
      <c r="QCT41" s="44"/>
      <c r="QCU41" s="44"/>
      <c r="QCV41" s="44"/>
      <c r="QCW41" s="49"/>
      <c r="QCX41" s="50"/>
      <c r="QCY41" s="37"/>
      <c r="QCZ41" s="40"/>
      <c r="QDA41" s="41"/>
      <c r="QDB41" s="42"/>
      <c r="QDC41" s="43"/>
      <c r="QDD41" s="44"/>
      <c r="QDE41" s="45"/>
      <c r="QDF41" s="45"/>
      <c r="QDG41" s="45"/>
      <c r="QDH41" s="45"/>
      <c r="QDI41" s="45"/>
      <c r="QDJ41" s="46"/>
      <c r="QDK41" s="46"/>
      <c r="QDL41" s="46"/>
      <c r="QDM41" s="46"/>
      <c r="QDN41" s="46"/>
      <c r="QDO41" s="46"/>
      <c r="QDP41" s="46"/>
      <c r="QDQ41" s="46"/>
      <c r="QDR41" s="46"/>
      <c r="QDS41" s="46"/>
      <c r="QDT41" s="47"/>
      <c r="QDU41" s="48"/>
      <c r="QDV41" s="48"/>
      <c r="QDW41" s="44"/>
      <c r="QDX41" s="44"/>
      <c r="QDY41" s="44"/>
      <c r="QDZ41" s="44"/>
      <c r="QEA41" s="49"/>
      <c r="QEB41" s="50"/>
      <c r="QEC41" s="37"/>
      <c r="QED41" s="40"/>
      <c r="QEE41" s="41"/>
      <c r="QEF41" s="42"/>
      <c r="QEG41" s="43"/>
      <c r="QEH41" s="44"/>
      <c r="QEI41" s="45"/>
      <c r="QEJ41" s="45"/>
      <c r="QEK41" s="45"/>
      <c r="QEL41" s="45"/>
      <c r="QEM41" s="45"/>
      <c r="QEN41" s="46"/>
      <c r="QEO41" s="46"/>
      <c r="QEP41" s="46"/>
      <c r="QEQ41" s="46"/>
      <c r="QER41" s="46"/>
      <c r="QES41" s="46"/>
      <c r="QET41" s="46"/>
      <c r="QEU41" s="46"/>
      <c r="QEV41" s="46"/>
      <c r="QEW41" s="46"/>
      <c r="QEX41" s="47"/>
      <c r="QEY41" s="48"/>
      <c r="QEZ41" s="48"/>
      <c r="QFA41" s="44"/>
      <c r="QFB41" s="44"/>
      <c r="QFC41" s="44"/>
      <c r="QFD41" s="44"/>
      <c r="QFE41" s="49"/>
      <c r="QFF41" s="50"/>
      <c r="QFG41" s="37"/>
      <c r="QFH41" s="40"/>
      <c r="QFI41" s="41"/>
      <c r="QFJ41" s="42"/>
      <c r="QFK41" s="43"/>
      <c r="QFL41" s="44"/>
      <c r="QFM41" s="45"/>
      <c r="QFN41" s="45"/>
      <c r="QFO41" s="45"/>
      <c r="QFP41" s="45"/>
      <c r="QFQ41" s="45"/>
      <c r="QFR41" s="46"/>
      <c r="QFS41" s="46"/>
      <c r="QFT41" s="46"/>
      <c r="QFU41" s="46"/>
      <c r="QFV41" s="46"/>
      <c r="QFW41" s="46"/>
      <c r="QFX41" s="46"/>
      <c r="QFY41" s="46"/>
      <c r="QFZ41" s="46"/>
      <c r="QGA41" s="46"/>
      <c r="QGB41" s="47"/>
      <c r="QGC41" s="48"/>
      <c r="QGD41" s="48"/>
      <c r="QGE41" s="44"/>
      <c r="QGF41" s="44"/>
      <c r="QGG41" s="44"/>
      <c r="QGH41" s="44"/>
      <c r="QGI41" s="49"/>
      <c r="QGJ41" s="50"/>
      <c r="QGK41" s="37"/>
      <c r="QGL41" s="40"/>
      <c r="QGM41" s="41"/>
      <c r="QGN41" s="42"/>
      <c r="QGO41" s="43"/>
      <c r="QGP41" s="44"/>
      <c r="QGQ41" s="45"/>
      <c r="QGR41" s="45"/>
      <c r="QGS41" s="45"/>
      <c r="QGT41" s="45"/>
      <c r="QGU41" s="45"/>
      <c r="QGV41" s="46"/>
      <c r="QGW41" s="46"/>
      <c r="QGX41" s="46"/>
      <c r="QGY41" s="46"/>
      <c r="QGZ41" s="46"/>
      <c r="QHA41" s="46"/>
      <c r="QHB41" s="46"/>
      <c r="QHC41" s="46"/>
      <c r="QHD41" s="46"/>
      <c r="QHE41" s="46"/>
      <c r="QHF41" s="47"/>
      <c r="QHG41" s="48"/>
      <c r="QHH41" s="48"/>
      <c r="QHI41" s="44"/>
      <c r="QHJ41" s="44"/>
      <c r="QHK41" s="44"/>
      <c r="QHL41" s="44"/>
      <c r="QHM41" s="49"/>
      <c r="QHN41" s="50"/>
      <c r="QHO41" s="37"/>
      <c r="QHP41" s="40"/>
      <c r="QHQ41" s="41"/>
      <c r="QHR41" s="42"/>
      <c r="QHS41" s="43"/>
      <c r="QHT41" s="44"/>
      <c r="QHU41" s="45"/>
      <c r="QHV41" s="45"/>
      <c r="QHW41" s="45"/>
      <c r="QHX41" s="45"/>
      <c r="QHY41" s="45"/>
      <c r="QHZ41" s="46"/>
      <c r="QIA41" s="46"/>
      <c r="QIB41" s="46"/>
      <c r="QIC41" s="46"/>
      <c r="QID41" s="46"/>
      <c r="QIE41" s="46"/>
      <c r="QIF41" s="46"/>
      <c r="QIG41" s="46"/>
      <c r="QIH41" s="46"/>
      <c r="QII41" s="46"/>
      <c r="QIJ41" s="47"/>
      <c r="QIK41" s="48"/>
      <c r="QIL41" s="48"/>
      <c r="QIM41" s="44"/>
      <c r="QIN41" s="44"/>
      <c r="QIO41" s="44"/>
      <c r="QIP41" s="44"/>
      <c r="QIQ41" s="49"/>
      <c r="QIR41" s="50"/>
      <c r="QIS41" s="37"/>
      <c r="QIT41" s="40"/>
      <c r="QIU41" s="41"/>
      <c r="QIV41" s="42"/>
      <c r="QIW41" s="43"/>
      <c r="QIX41" s="44"/>
      <c r="QIY41" s="45"/>
      <c r="QIZ41" s="45"/>
      <c r="QJA41" s="45"/>
      <c r="QJB41" s="45"/>
      <c r="QJC41" s="45"/>
      <c r="QJD41" s="46"/>
      <c r="QJE41" s="46"/>
      <c r="QJF41" s="46"/>
      <c r="QJG41" s="46"/>
      <c r="QJH41" s="46"/>
      <c r="QJI41" s="46"/>
      <c r="QJJ41" s="46"/>
      <c r="QJK41" s="46"/>
      <c r="QJL41" s="46"/>
      <c r="QJM41" s="46"/>
      <c r="QJN41" s="47"/>
      <c r="QJO41" s="48"/>
      <c r="QJP41" s="48"/>
      <c r="QJQ41" s="44"/>
      <c r="QJR41" s="44"/>
      <c r="QJS41" s="44"/>
      <c r="QJT41" s="44"/>
      <c r="QJU41" s="49"/>
      <c r="QJV41" s="50"/>
      <c r="QJW41" s="37"/>
      <c r="QJX41" s="40"/>
      <c r="QJY41" s="41"/>
      <c r="QJZ41" s="42"/>
      <c r="QKA41" s="43"/>
      <c r="QKB41" s="44"/>
      <c r="QKC41" s="45"/>
      <c r="QKD41" s="45"/>
      <c r="QKE41" s="45"/>
      <c r="QKF41" s="45"/>
      <c r="QKG41" s="45"/>
      <c r="QKH41" s="46"/>
      <c r="QKI41" s="46"/>
      <c r="QKJ41" s="46"/>
      <c r="QKK41" s="46"/>
      <c r="QKL41" s="46"/>
      <c r="QKM41" s="46"/>
      <c r="QKN41" s="46"/>
      <c r="QKO41" s="46"/>
      <c r="QKP41" s="46"/>
      <c r="QKQ41" s="46"/>
      <c r="QKR41" s="47"/>
      <c r="QKS41" s="48"/>
      <c r="QKT41" s="48"/>
      <c r="QKU41" s="44"/>
      <c r="QKV41" s="44"/>
      <c r="QKW41" s="44"/>
      <c r="QKX41" s="44"/>
      <c r="QKY41" s="49"/>
      <c r="QKZ41" s="50"/>
      <c r="QLA41" s="37"/>
      <c r="QLB41" s="40"/>
      <c r="QLC41" s="41"/>
      <c r="QLD41" s="42"/>
      <c r="QLE41" s="43"/>
      <c r="QLF41" s="44"/>
      <c r="QLG41" s="45"/>
      <c r="QLH41" s="45"/>
      <c r="QLI41" s="45"/>
      <c r="QLJ41" s="45"/>
      <c r="QLK41" s="45"/>
      <c r="QLL41" s="46"/>
      <c r="QLM41" s="46"/>
      <c r="QLN41" s="46"/>
      <c r="QLO41" s="46"/>
      <c r="QLP41" s="46"/>
      <c r="QLQ41" s="46"/>
      <c r="QLR41" s="46"/>
      <c r="QLS41" s="46"/>
      <c r="QLT41" s="46"/>
      <c r="QLU41" s="46"/>
      <c r="QLV41" s="47"/>
      <c r="QLW41" s="48"/>
      <c r="QLX41" s="48"/>
      <c r="QLY41" s="44"/>
      <c r="QLZ41" s="44"/>
      <c r="QMA41" s="44"/>
      <c r="QMB41" s="44"/>
      <c r="QMC41" s="49"/>
      <c r="QMD41" s="50"/>
      <c r="QME41" s="37"/>
      <c r="QMF41" s="40"/>
      <c r="QMG41" s="41"/>
      <c r="QMH41" s="42"/>
      <c r="QMI41" s="43"/>
      <c r="QMJ41" s="44"/>
      <c r="QMK41" s="45"/>
      <c r="QML41" s="45"/>
      <c r="QMM41" s="45"/>
      <c r="QMN41" s="45"/>
      <c r="QMO41" s="45"/>
      <c r="QMP41" s="46"/>
      <c r="QMQ41" s="46"/>
      <c r="QMR41" s="46"/>
      <c r="QMS41" s="46"/>
      <c r="QMT41" s="46"/>
      <c r="QMU41" s="46"/>
      <c r="QMV41" s="46"/>
      <c r="QMW41" s="46"/>
      <c r="QMX41" s="46"/>
      <c r="QMY41" s="46"/>
      <c r="QMZ41" s="47"/>
      <c r="QNA41" s="48"/>
      <c r="QNB41" s="48"/>
      <c r="QNC41" s="44"/>
      <c r="QND41" s="44"/>
      <c r="QNE41" s="44"/>
      <c r="QNF41" s="44"/>
      <c r="QNG41" s="49"/>
      <c r="QNH41" s="50"/>
      <c r="QNI41" s="37"/>
      <c r="QNJ41" s="40"/>
      <c r="QNK41" s="41"/>
      <c r="QNL41" s="42"/>
      <c r="QNM41" s="43"/>
      <c r="QNN41" s="44"/>
      <c r="QNO41" s="45"/>
      <c r="QNP41" s="45"/>
      <c r="QNQ41" s="45"/>
      <c r="QNR41" s="45"/>
      <c r="QNS41" s="45"/>
      <c r="QNT41" s="46"/>
      <c r="QNU41" s="46"/>
      <c r="QNV41" s="46"/>
      <c r="QNW41" s="46"/>
      <c r="QNX41" s="46"/>
      <c r="QNY41" s="46"/>
      <c r="QNZ41" s="46"/>
      <c r="QOA41" s="46"/>
      <c r="QOB41" s="46"/>
      <c r="QOC41" s="46"/>
      <c r="QOD41" s="47"/>
      <c r="QOE41" s="48"/>
      <c r="QOF41" s="48"/>
      <c r="QOG41" s="44"/>
      <c r="QOH41" s="44"/>
      <c r="QOI41" s="44"/>
      <c r="QOJ41" s="44"/>
      <c r="QOK41" s="49"/>
      <c r="QOL41" s="50"/>
      <c r="QOM41" s="37"/>
      <c r="QON41" s="40"/>
      <c r="QOO41" s="41"/>
      <c r="QOP41" s="42"/>
      <c r="QOQ41" s="43"/>
      <c r="QOR41" s="44"/>
      <c r="QOS41" s="45"/>
      <c r="QOT41" s="45"/>
      <c r="QOU41" s="45"/>
      <c r="QOV41" s="45"/>
      <c r="QOW41" s="45"/>
      <c r="QOX41" s="46"/>
      <c r="QOY41" s="46"/>
      <c r="QOZ41" s="46"/>
      <c r="QPA41" s="46"/>
      <c r="QPB41" s="46"/>
      <c r="QPC41" s="46"/>
      <c r="QPD41" s="46"/>
      <c r="QPE41" s="46"/>
      <c r="QPF41" s="46"/>
      <c r="QPG41" s="46"/>
      <c r="QPH41" s="47"/>
      <c r="QPI41" s="48"/>
      <c r="QPJ41" s="48"/>
      <c r="QPK41" s="44"/>
      <c r="QPL41" s="44"/>
      <c r="QPM41" s="44"/>
      <c r="QPN41" s="44"/>
      <c r="QPO41" s="49"/>
      <c r="QPP41" s="50"/>
      <c r="QPQ41" s="37"/>
      <c r="QPR41" s="40"/>
      <c r="QPS41" s="41"/>
      <c r="QPT41" s="42"/>
      <c r="QPU41" s="43"/>
      <c r="QPV41" s="44"/>
      <c r="QPW41" s="45"/>
      <c r="QPX41" s="45"/>
      <c r="QPY41" s="45"/>
      <c r="QPZ41" s="45"/>
      <c r="QQA41" s="45"/>
      <c r="QQB41" s="46"/>
      <c r="QQC41" s="46"/>
      <c r="QQD41" s="46"/>
      <c r="QQE41" s="46"/>
      <c r="QQF41" s="46"/>
      <c r="QQG41" s="46"/>
      <c r="QQH41" s="46"/>
      <c r="QQI41" s="46"/>
      <c r="QQJ41" s="46"/>
      <c r="QQK41" s="46"/>
      <c r="QQL41" s="47"/>
      <c r="QQM41" s="48"/>
      <c r="QQN41" s="48"/>
      <c r="QQO41" s="44"/>
      <c r="QQP41" s="44"/>
      <c r="QQQ41" s="44"/>
      <c r="QQR41" s="44"/>
      <c r="QQS41" s="49"/>
      <c r="QQT41" s="50"/>
      <c r="QQU41" s="37"/>
      <c r="QQV41" s="40"/>
      <c r="QQW41" s="41"/>
      <c r="QQX41" s="42"/>
      <c r="QQY41" s="43"/>
      <c r="QQZ41" s="44"/>
      <c r="QRA41" s="45"/>
      <c r="QRB41" s="45"/>
      <c r="QRC41" s="45"/>
      <c r="QRD41" s="45"/>
      <c r="QRE41" s="45"/>
      <c r="QRF41" s="46"/>
      <c r="QRG41" s="46"/>
      <c r="QRH41" s="46"/>
      <c r="QRI41" s="46"/>
      <c r="QRJ41" s="46"/>
      <c r="QRK41" s="46"/>
      <c r="QRL41" s="46"/>
      <c r="QRM41" s="46"/>
      <c r="QRN41" s="46"/>
      <c r="QRO41" s="46"/>
      <c r="QRP41" s="47"/>
      <c r="QRQ41" s="48"/>
      <c r="QRR41" s="48"/>
      <c r="QRS41" s="44"/>
      <c r="QRT41" s="44"/>
      <c r="QRU41" s="44"/>
      <c r="QRV41" s="44"/>
      <c r="QRW41" s="49"/>
      <c r="QRX41" s="50"/>
      <c r="QRY41" s="37"/>
      <c r="QRZ41" s="40"/>
      <c r="QSA41" s="41"/>
      <c r="QSB41" s="42"/>
      <c r="QSC41" s="43"/>
      <c r="QSD41" s="44"/>
      <c r="QSE41" s="45"/>
      <c r="QSF41" s="45"/>
      <c r="QSG41" s="45"/>
      <c r="QSH41" s="45"/>
      <c r="QSI41" s="45"/>
      <c r="QSJ41" s="46"/>
      <c r="QSK41" s="46"/>
      <c r="QSL41" s="46"/>
      <c r="QSM41" s="46"/>
      <c r="QSN41" s="46"/>
      <c r="QSO41" s="46"/>
      <c r="QSP41" s="46"/>
      <c r="QSQ41" s="46"/>
      <c r="QSR41" s="46"/>
      <c r="QSS41" s="46"/>
      <c r="QST41" s="47"/>
      <c r="QSU41" s="48"/>
      <c r="QSV41" s="48"/>
      <c r="QSW41" s="44"/>
      <c r="QSX41" s="44"/>
      <c r="QSY41" s="44"/>
      <c r="QSZ41" s="44"/>
      <c r="QTA41" s="49"/>
      <c r="QTB41" s="50"/>
      <c r="QTC41" s="37"/>
      <c r="QTD41" s="40"/>
      <c r="QTE41" s="41"/>
      <c r="QTF41" s="42"/>
      <c r="QTG41" s="43"/>
      <c r="QTH41" s="44"/>
      <c r="QTI41" s="45"/>
      <c r="QTJ41" s="45"/>
      <c r="QTK41" s="45"/>
      <c r="QTL41" s="45"/>
      <c r="QTM41" s="45"/>
      <c r="QTN41" s="46"/>
      <c r="QTO41" s="46"/>
      <c r="QTP41" s="46"/>
      <c r="QTQ41" s="46"/>
      <c r="QTR41" s="46"/>
      <c r="QTS41" s="46"/>
      <c r="QTT41" s="46"/>
      <c r="QTU41" s="46"/>
      <c r="QTV41" s="46"/>
      <c r="QTW41" s="46"/>
      <c r="QTX41" s="47"/>
      <c r="QTY41" s="48"/>
      <c r="QTZ41" s="48"/>
      <c r="QUA41" s="44"/>
      <c r="QUB41" s="44"/>
      <c r="QUC41" s="44"/>
      <c r="QUD41" s="44"/>
      <c r="QUE41" s="49"/>
      <c r="QUF41" s="50"/>
      <c r="QUG41" s="37"/>
      <c r="QUH41" s="40"/>
      <c r="QUI41" s="41"/>
      <c r="QUJ41" s="42"/>
      <c r="QUK41" s="43"/>
      <c r="QUL41" s="44"/>
      <c r="QUM41" s="45"/>
      <c r="QUN41" s="45"/>
      <c r="QUO41" s="45"/>
      <c r="QUP41" s="45"/>
      <c r="QUQ41" s="45"/>
      <c r="QUR41" s="46"/>
      <c r="QUS41" s="46"/>
      <c r="QUT41" s="46"/>
      <c r="QUU41" s="46"/>
      <c r="QUV41" s="46"/>
      <c r="QUW41" s="46"/>
      <c r="QUX41" s="46"/>
      <c r="QUY41" s="46"/>
      <c r="QUZ41" s="46"/>
      <c r="QVA41" s="46"/>
      <c r="QVB41" s="47"/>
      <c r="QVC41" s="48"/>
      <c r="QVD41" s="48"/>
      <c r="QVE41" s="44"/>
      <c r="QVF41" s="44"/>
      <c r="QVG41" s="44"/>
      <c r="QVH41" s="44"/>
      <c r="QVI41" s="49"/>
      <c r="QVJ41" s="50"/>
      <c r="QVK41" s="37"/>
      <c r="QVL41" s="40"/>
      <c r="QVM41" s="41"/>
      <c r="QVN41" s="42"/>
      <c r="QVO41" s="43"/>
      <c r="QVP41" s="44"/>
      <c r="QVQ41" s="45"/>
      <c r="QVR41" s="45"/>
      <c r="QVS41" s="45"/>
      <c r="QVT41" s="45"/>
      <c r="QVU41" s="45"/>
      <c r="QVV41" s="46"/>
      <c r="QVW41" s="46"/>
      <c r="QVX41" s="46"/>
      <c r="QVY41" s="46"/>
      <c r="QVZ41" s="46"/>
      <c r="QWA41" s="46"/>
      <c r="QWB41" s="46"/>
      <c r="QWC41" s="46"/>
      <c r="QWD41" s="46"/>
      <c r="QWE41" s="46"/>
      <c r="QWF41" s="47"/>
      <c r="QWG41" s="48"/>
      <c r="QWH41" s="48"/>
      <c r="QWI41" s="44"/>
      <c r="QWJ41" s="44"/>
      <c r="QWK41" s="44"/>
      <c r="QWL41" s="44"/>
      <c r="QWM41" s="49"/>
      <c r="QWN41" s="50"/>
      <c r="QWO41" s="37"/>
      <c r="QWP41" s="40"/>
      <c r="QWQ41" s="41"/>
      <c r="QWR41" s="42"/>
      <c r="QWS41" s="43"/>
      <c r="QWT41" s="44"/>
      <c r="QWU41" s="45"/>
      <c r="QWV41" s="45"/>
      <c r="QWW41" s="45"/>
      <c r="QWX41" s="45"/>
      <c r="QWY41" s="45"/>
      <c r="QWZ41" s="46"/>
      <c r="QXA41" s="46"/>
      <c r="QXB41" s="46"/>
      <c r="QXC41" s="46"/>
      <c r="QXD41" s="46"/>
      <c r="QXE41" s="46"/>
      <c r="QXF41" s="46"/>
      <c r="QXG41" s="46"/>
      <c r="QXH41" s="46"/>
      <c r="QXI41" s="46"/>
      <c r="QXJ41" s="47"/>
      <c r="QXK41" s="48"/>
      <c r="QXL41" s="48"/>
      <c r="QXM41" s="44"/>
      <c r="QXN41" s="44"/>
      <c r="QXO41" s="44"/>
      <c r="QXP41" s="44"/>
      <c r="QXQ41" s="49"/>
      <c r="QXR41" s="50"/>
      <c r="QXS41" s="37"/>
      <c r="QXT41" s="40"/>
      <c r="QXU41" s="41"/>
      <c r="QXV41" s="42"/>
      <c r="QXW41" s="43"/>
      <c r="QXX41" s="44"/>
      <c r="QXY41" s="45"/>
      <c r="QXZ41" s="45"/>
      <c r="QYA41" s="45"/>
      <c r="QYB41" s="45"/>
      <c r="QYC41" s="45"/>
      <c r="QYD41" s="46"/>
      <c r="QYE41" s="46"/>
      <c r="QYF41" s="46"/>
      <c r="QYG41" s="46"/>
      <c r="QYH41" s="46"/>
      <c r="QYI41" s="46"/>
      <c r="QYJ41" s="46"/>
      <c r="QYK41" s="46"/>
      <c r="QYL41" s="46"/>
      <c r="QYM41" s="46"/>
      <c r="QYN41" s="47"/>
      <c r="QYO41" s="48"/>
      <c r="QYP41" s="48"/>
      <c r="QYQ41" s="44"/>
      <c r="QYR41" s="44"/>
      <c r="QYS41" s="44"/>
      <c r="QYT41" s="44"/>
      <c r="QYU41" s="49"/>
      <c r="QYV41" s="50"/>
      <c r="QYW41" s="37"/>
      <c r="QYX41" s="40"/>
      <c r="QYY41" s="41"/>
      <c r="QYZ41" s="42"/>
      <c r="QZA41" s="43"/>
      <c r="QZB41" s="44"/>
      <c r="QZC41" s="45"/>
      <c r="QZD41" s="45"/>
      <c r="QZE41" s="45"/>
      <c r="QZF41" s="45"/>
      <c r="QZG41" s="45"/>
      <c r="QZH41" s="46"/>
      <c r="QZI41" s="46"/>
      <c r="QZJ41" s="46"/>
      <c r="QZK41" s="46"/>
      <c r="QZL41" s="46"/>
      <c r="QZM41" s="46"/>
      <c r="QZN41" s="46"/>
      <c r="QZO41" s="46"/>
      <c r="QZP41" s="46"/>
      <c r="QZQ41" s="46"/>
      <c r="QZR41" s="47"/>
      <c r="QZS41" s="48"/>
      <c r="QZT41" s="48"/>
      <c r="QZU41" s="44"/>
      <c r="QZV41" s="44"/>
      <c r="QZW41" s="44"/>
      <c r="QZX41" s="44"/>
      <c r="QZY41" s="49"/>
      <c r="QZZ41" s="50"/>
      <c r="RAA41" s="37"/>
      <c r="RAB41" s="40"/>
      <c r="RAC41" s="41"/>
      <c r="RAD41" s="42"/>
      <c r="RAE41" s="43"/>
      <c r="RAF41" s="44"/>
      <c r="RAG41" s="45"/>
      <c r="RAH41" s="45"/>
      <c r="RAI41" s="45"/>
      <c r="RAJ41" s="45"/>
      <c r="RAK41" s="45"/>
      <c r="RAL41" s="46"/>
      <c r="RAM41" s="46"/>
      <c r="RAN41" s="46"/>
      <c r="RAO41" s="46"/>
      <c r="RAP41" s="46"/>
      <c r="RAQ41" s="46"/>
      <c r="RAR41" s="46"/>
      <c r="RAS41" s="46"/>
      <c r="RAT41" s="46"/>
      <c r="RAU41" s="46"/>
      <c r="RAV41" s="47"/>
      <c r="RAW41" s="48"/>
      <c r="RAX41" s="48"/>
      <c r="RAY41" s="44"/>
      <c r="RAZ41" s="44"/>
      <c r="RBA41" s="44"/>
      <c r="RBB41" s="44"/>
      <c r="RBC41" s="49"/>
      <c r="RBD41" s="50"/>
      <c r="RBE41" s="37"/>
      <c r="RBF41" s="40"/>
      <c r="RBG41" s="41"/>
      <c r="RBH41" s="42"/>
      <c r="RBI41" s="43"/>
      <c r="RBJ41" s="44"/>
      <c r="RBK41" s="45"/>
      <c r="RBL41" s="45"/>
      <c r="RBM41" s="45"/>
      <c r="RBN41" s="45"/>
      <c r="RBO41" s="45"/>
      <c r="RBP41" s="46"/>
      <c r="RBQ41" s="46"/>
      <c r="RBR41" s="46"/>
      <c r="RBS41" s="46"/>
      <c r="RBT41" s="46"/>
      <c r="RBU41" s="46"/>
      <c r="RBV41" s="46"/>
      <c r="RBW41" s="46"/>
      <c r="RBX41" s="46"/>
      <c r="RBY41" s="46"/>
      <c r="RBZ41" s="47"/>
      <c r="RCA41" s="48"/>
      <c r="RCB41" s="48"/>
      <c r="RCC41" s="44"/>
      <c r="RCD41" s="44"/>
      <c r="RCE41" s="44"/>
      <c r="RCF41" s="44"/>
      <c r="RCG41" s="49"/>
      <c r="RCH41" s="50"/>
      <c r="RCI41" s="37"/>
      <c r="RCJ41" s="40"/>
      <c r="RCK41" s="41"/>
      <c r="RCL41" s="42"/>
      <c r="RCM41" s="43"/>
      <c r="RCN41" s="44"/>
      <c r="RCO41" s="45"/>
      <c r="RCP41" s="45"/>
      <c r="RCQ41" s="45"/>
      <c r="RCR41" s="45"/>
      <c r="RCS41" s="45"/>
      <c r="RCT41" s="46"/>
      <c r="RCU41" s="46"/>
      <c r="RCV41" s="46"/>
      <c r="RCW41" s="46"/>
      <c r="RCX41" s="46"/>
      <c r="RCY41" s="46"/>
      <c r="RCZ41" s="46"/>
      <c r="RDA41" s="46"/>
      <c r="RDB41" s="46"/>
      <c r="RDC41" s="46"/>
      <c r="RDD41" s="47"/>
      <c r="RDE41" s="48"/>
      <c r="RDF41" s="48"/>
      <c r="RDG41" s="44"/>
      <c r="RDH41" s="44"/>
      <c r="RDI41" s="44"/>
      <c r="RDJ41" s="44"/>
      <c r="RDK41" s="49"/>
      <c r="RDL41" s="50"/>
      <c r="RDM41" s="37"/>
      <c r="RDN41" s="40"/>
      <c r="RDO41" s="41"/>
      <c r="RDP41" s="42"/>
      <c r="RDQ41" s="43"/>
      <c r="RDR41" s="44"/>
      <c r="RDS41" s="45"/>
      <c r="RDT41" s="45"/>
      <c r="RDU41" s="45"/>
      <c r="RDV41" s="45"/>
      <c r="RDW41" s="45"/>
      <c r="RDX41" s="46"/>
      <c r="RDY41" s="46"/>
      <c r="RDZ41" s="46"/>
      <c r="REA41" s="46"/>
      <c r="REB41" s="46"/>
      <c r="REC41" s="46"/>
      <c r="RED41" s="46"/>
      <c r="REE41" s="46"/>
      <c r="REF41" s="46"/>
      <c r="REG41" s="46"/>
      <c r="REH41" s="47"/>
      <c r="REI41" s="48"/>
      <c r="REJ41" s="48"/>
      <c r="REK41" s="44"/>
      <c r="REL41" s="44"/>
      <c r="REM41" s="44"/>
      <c r="REN41" s="44"/>
      <c r="REO41" s="49"/>
      <c r="REP41" s="50"/>
      <c r="REQ41" s="37"/>
      <c r="RER41" s="40"/>
      <c r="RES41" s="41"/>
      <c r="RET41" s="42"/>
      <c r="REU41" s="43"/>
      <c r="REV41" s="44"/>
      <c r="REW41" s="45"/>
      <c r="REX41" s="45"/>
      <c r="REY41" s="45"/>
      <c r="REZ41" s="45"/>
      <c r="RFA41" s="45"/>
      <c r="RFB41" s="46"/>
      <c r="RFC41" s="46"/>
      <c r="RFD41" s="46"/>
      <c r="RFE41" s="46"/>
      <c r="RFF41" s="46"/>
      <c r="RFG41" s="46"/>
      <c r="RFH41" s="46"/>
      <c r="RFI41" s="46"/>
      <c r="RFJ41" s="46"/>
      <c r="RFK41" s="46"/>
      <c r="RFL41" s="47"/>
      <c r="RFM41" s="48"/>
      <c r="RFN41" s="48"/>
      <c r="RFO41" s="44"/>
      <c r="RFP41" s="44"/>
      <c r="RFQ41" s="44"/>
      <c r="RFR41" s="44"/>
      <c r="RFS41" s="49"/>
      <c r="RFT41" s="50"/>
      <c r="RFU41" s="37"/>
      <c r="RFV41" s="40"/>
      <c r="RFW41" s="41"/>
      <c r="RFX41" s="42"/>
      <c r="RFY41" s="43"/>
      <c r="RFZ41" s="44"/>
      <c r="RGA41" s="45"/>
      <c r="RGB41" s="45"/>
      <c r="RGC41" s="45"/>
      <c r="RGD41" s="45"/>
      <c r="RGE41" s="45"/>
      <c r="RGF41" s="46"/>
      <c r="RGG41" s="46"/>
      <c r="RGH41" s="46"/>
      <c r="RGI41" s="46"/>
      <c r="RGJ41" s="46"/>
      <c r="RGK41" s="46"/>
      <c r="RGL41" s="46"/>
      <c r="RGM41" s="46"/>
      <c r="RGN41" s="46"/>
      <c r="RGO41" s="46"/>
      <c r="RGP41" s="47"/>
      <c r="RGQ41" s="48"/>
      <c r="RGR41" s="48"/>
      <c r="RGS41" s="44"/>
      <c r="RGT41" s="44"/>
      <c r="RGU41" s="44"/>
      <c r="RGV41" s="44"/>
      <c r="RGW41" s="49"/>
      <c r="RGX41" s="50"/>
      <c r="RGY41" s="37"/>
      <c r="RGZ41" s="40"/>
      <c r="RHA41" s="41"/>
      <c r="RHB41" s="42"/>
      <c r="RHC41" s="43"/>
      <c r="RHD41" s="44"/>
      <c r="RHE41" s="45"/>
      <c r="RHF41" s="45"/>
      <c r="RHG41" s="45"/>
      <c r="RHH41" s="45"/>
      <c r="RHI41" s="45"/>
      <c r="RHJ41" s="46"/>
      <c r="RHK41" s="46"/>
      <c r="RHL41" s="46"/>
      <c r="RHM41" s="46"/>
      <c r="RHN41" s="46"/>
      <c r="RHO41" s="46"/>
      <c r="RHP41" s="46"/>
      <c r="RHQ41" s="46"/>
      <c r="RHR41" s="46"/>
      <c r="RHS41" s="46"/>
      <c r="RHT41" s="47"/>
      <c r="RHU41" s="48"/>
      <c r="RHV41" s="48"/>
      <c r="RHW41" s="44"/>
      <c r="RHX41" s="44"/>
      <c r="RHY41" s="44"/>
      <c r="RHZ41" s="44"/>
      <c r="RIA41" s="49"/>
      <c r="RIB41" s="50"/>
      <c r="RIC41" s="37"/>
      <c r="RID41" s="40"/>
      <c r="RIE41" s="41"/>
      <c r="RIF41" s="42"/>
      <c r="RIG41" s="43"/>
      <c r="RIH41" s="44"/>
      <c r="RII41" s="45"/>
      <c r="RIJ41" s="45"/>
      <c r="RIK41" s="45"/>
      <c r="RIL41" s="45"/>
      <c r="RIM41" s="45"/>
      <c r="RIN41" s="46"/>
      <c r="RIO41" s="46"/>
      <c r="RIP41" s="46"/>
      <c r="RIQ41" s="46"/>
      <c r="RIR41" s="46"/>
      <c r="RIS41" s="46"/>
      <c r="RIT41" s="46"/>
      <c r="RIU41" s="46"/>
      <c r="RIV41" s="46"/>
      <c r="RIW41" s="46"/>
      <c r="RIX41" s="47"/>
      <c r="RIY41" s="48"/>
      <c r="RIZ41" s="48"/>
      <c r="RJA41" s="44"/>
      <c r="RJB41" s="44"/>
      <c r="RJC41" s="44"/>
      <c r="RJD41" s="44"/>
      <c r="RJE41" s="49"/>
      <c r="RJF41" s="50"/>
      <c r="RJG41" s="37"/>
      <c r="RJH41" s="40"/>
      <c r="RJI41" s="41"/>
      <c r="RJJ41" s="42"/>
      <c r="RJK41" s="43"/>
      <c r="RJL41" s="44"/>
      <c r="RJM41" s="45"/>
      <c r="RJN41" s="45"/>
      <c r="RJO41" s="45"/>
      <c r="RJP41" s="45"/>
      <c r="RJQ41" s="45"/>
      <c r="RJR41" s="46"/>
      <c r="RJS41" s="46"/>
      <c r="RJT41" s="46"/>
      <c r="RJU41" s="46"/>
      <c r="RJV41" s="46"/>
      <c r="RJW41" s="46"/>
      <c r="RJX41" s="46"/>
      <c r="RJY41" s="46"/>
      <c r="RJZ41" s="46"/>
      <c r="RKA41" s="46"/>
      <c r="RKB41" s="47"/>
      <c r="RKC41" s="48"/>
      <c r="RKD41" s="48"/>
      <c r="RKE41" s="44"/>
      <c r="RKF41" s="44"/>
      <c r="RKG41" s="44"/>
      <c r="RKH41" s="44"/>
      <c r="RKI41" s="49"/>
      <c r="RKJ41" s="50"/>
      <c r="RKK41" s="37"/>
      <c r="RKL41" s="40"/>
      <c r="RKM41" s="41"/>
      <c r="RKN41" s="42"/>
      <c r="RKO41" s="43"/>
      <c r="RKP41" s="44"/>
      <c r="RKQ41" s="45"/>
      <c r="RKR41" s="45"/>
      <c r="RKS41" s="45"/>
      <c r="RKT41" s="45"/>
      <c r="RKU41" s="45"/>
      <c r="RKV41" s="46"/>
      <c r="RKW41" s="46"/>
      <c r="RKX41" s="46"/>
      <c r="RKY41" s="46"/>
      <c r="RKZ41" s="46"/>
      <c r="RLA41" s="46"/>
      <c r="RLB41" s="46"/>
      <c r="RLC41" s="46"/>
      <c r="RLD41" s="46"/>
      <c r="RLE41" s="46"/>
      <c r="RLF41" s="47"/>
      <c r="RLG41" s="48"/>
      <c r="RLH41" s="48"/>
      <c r="RLI41" s="44"/>
      <c r="RLJ41" s="44"/>
      <c r="RLK41" s="44"/>
      <c r="RLL41" s="44"/>
      <c r="RLM41" s="49"/>
      <c r="RLN41" s="50"/>
      <c r="RLO41" s="37"/>
      <c r="RLP41" s="40"/>
      <c r="RLQ41" s="41"/>
      <c r="RLR41" s="42"/>
      <c r="RLS41" s="43"/>
      <c r="RLT41" s="44"/>
      <c r="RLU41" s="45"/>
      <c r="RLV41" s="45"/>
      <c r="RLW41" s="45"/>
      <c r="RLX41" s="45"/>
      <c r="RLY41" s="45"/>
      <c r="RLZ41" s="46"/>
      <c r="RMA41" s="46"/>
      <c r="RMB41" s="46"/>
      <c r="RMC41" s="46"/>
      <c r="RMD41" s="46"/>
      <c r="RME41" s="46"/>
      <c r="RMF41" s="46"/>
      <c r="RMG41" s="46"/>
      <c r="RMH41" s="46"/>
      <c r="RMI41" s="46"/>
      <c r="RMJ41" s="47"/>
      <c r="RMK41" s="48"/>
      <c r="RML41" s="48"/>
      <c r="RMM41" s="44"/>
      <c r="RMN41" s="44"/>
      <c r="RMO41" s="44"/>
      <c r="RMP41" s="44"/>
      <c r="RMQ41" s="49"/>
      <c r="RMR41" s="50"/>
      <c r="RMS41" s="37"/>
      <c r="RMT41" s="40"/>
      <c r="RMU41" s="41"/>
      <c r="RMV41" s="42"/>
      <c r="RMW41" s="43"/>
      <c r="RMX41" s="44"/>
      <c r="RMY41" s="45"/>
      <c r="RMZ41" s="45"/>
      <c r="RNA41" s="45"/>
      <c r="RNB41" s="45"/>
      <c r="RNC41" s="45"/>
      <c r="RND41" s="46"/>
      <c r="RNE41" s="46"/>
      <c r="RNF41" s="46"/>
      <c r="RNG41" s="46"/>
      <c r="RNH41" s="46"/>
      <c r="RNI41" s="46"/>
      <c r="RNJ41" s="46"/>
      <c r="RNK41" s="46"/>
      <c r="RNL41" s="46"/>
      <c r="RNM41" s="46"/>
      <c r="RNN41" s="47"/>
      <c r="RNO41" s="48"/>
      <c r="RNP41" s="48"/>
      <c r="RNQ41" s="44"/>
      <c r="RNR41" s="44"/>
      <c r="RNS41" s="44"/>
      <c r="RNT41" s="44"/>
      <c r="RNU41" s="49"/>
      <c r="RNV41" s="50"/>
      <c r="RNW41" s="37"/>
      <c r="RNX41" s="40"/>
      <c r="RNY41" s="41"/>
      <c r="RNZ41" s="42"/>
      <c r="ROA41" s="43"/>
      <c r="ROB41" s="44"/>
      <c r="ROC41" s="45"/>
      <c r="ROD41" s="45"/>
      <c r="ROE41" s="45"/>
      <c r="ROF41" s="45"/>
      <c r="ROG41" s="45"/>
      <c r="ROH41" s="46"/>
      <c r="ROI41" s="46"/>
      <c r="ROJ41" s="46"/>
      <c r="ROK41" s="46"/>
      <c r="ROL41" s="46"/>
      <c r="ROM41" s="46"/>
      <c r="RON41" s="46"/>
      <c r="ROO41" s="46"/>
      <c r="ROP41" s="46"/>
      <c r="ROQ41" s="46"/>
      <c r="ROR41" s="47"/>
      <c r="ROS41" s="48"/>
      <c r="ROT41" s="48"/>
      <c r="ROU41" s="44"/>
      <c r="ROV41" s="44"/>
      <c r="ROW41" s="44"/>
      <c r="ROX41" s="44"/>
      <c r="ROY41" s="49"/>
      <c r="ROZ41" s="50"/>
      <c r="RPA41" s="37"/>
      <c r="RPB41" s="40"/>
      <c r="RPC41" s="41"/>
      <c r="RPD41" s="42"/>
      <c r="RPE41" s="43"/>
      <c r="RPF41" s="44"/>
      <c r="RPG41" s="45"/>
      <c r="RPH41" s="45"/>
      <c r="RPI41" s="45"/>
      <c r="RPJ41" s="45"/>
      <c r="RPK41" s="45"/>
      <c r="RPL41" s="46"/>
      <c r="RPM41" s="46"/>
      <c r="RPN41" s="46"/>
      <c r="RPO41" s="46"/>
      <c r="RPP41" s="46"/>
      <c r="RPQ41" s="46"/>
      <c r="RPR41" s="46"/>
      <c r="RPS41" s="46"/>
      <c r="RPT41" s="46"/>
      <c r="RPU41" s="46"/>
      <c r="RPV41" s="47"/>
      <c r="RPW41" s="48"/>
      <c r="RPX41" s="48"/>
      <c r="RPY41" s="44"/>
      <c r="RPZ41" s="44"/>
      <c r="RQA41" s="44"/>
      <c r="RQB41" s="44"/>
      <c r="RQC41" s="49"/>
      <c r="RQD41" s="50"/>
      <c r="RQE41" s="37"/>
      <c r="RQF41" s="40"/>
      <c r="RQG41" s="41"/>
      <c r="RQH41" s="42"/>
      <c r="RQI41" s="43"/>
      <c r="RQJ41" s="44"/>
      <c r="RQK41" s="45"/>
      <c r="RQL41" s="45"/>
      <c r="RQM41" s="45"/>
      <c r="RQN41" s="45"/>
      <c r="RQO41" s="45"/>
      <c r="RQP41" s="46"/>
      <c r="RQQ41" s="46"/>
      <c r="RQR41" s="46"/>
      <c r="RQS41" s="46"/>
      <c r="RQT41" s="46"/>
      <c r="RQU41" s="46"/>
      <c r="RQV41" s="46"/>
      <c r="RQW41" s="46"/>
      <c r="RQX41" s="46"/>
      <c r="RQY41" s="46"/>
      <c r="RQZ41" s="47"/>
      <c r="RRA41" s="48"/>
      <c r="RRB41" s="48"/>
      <c r="RRC41" s="44"/>
      <c r="RRD41" s="44"/>
      <c r="RRE41" s="44"/>
      <c r="RRF41" s="44"/>
      <c r="RRG41" s="49"/>
      <c r="RRH41" s="50"/>
      <c r="RRI41" s="37"/>
      <c r="RRJ41" s="40"/>
      <c r="RRK41" s="41"/>
      <c r="RRL41" s="42"/>
      <c r="RRM41" s="43"/>
      <c r="RRN41" s="44"/>
      <c r="RRO41" s="45"/>
      <c r="RRP41" s="45"/>
      <c r="RRQ41" s="45"/>
      <c r="RRR41" s="45"/>
      <c r="RRS41" s="45"/>
      <c r="RRT41" s="46"/>
      <c r="RRU41" s="46"/>
      <c r="RRV41" s="46"/>
      <c r="RRW41" s="46"/>
      <c r="RRX41" s="46"/>
      <c r="RRY41" s="46"/>
      <c r="RRZ41" s="46"/>
      <c r="RSA41" s="46"/>
      <c r="RSB41" s="46"/>
      <c r="RSC41" s="46"/>
      <c r="RSD41" s="47"/>
      <c r="RSE41" s="48"/>
      <c r="RSF41" s="48"/>
      <c r="RSG41" s="44"/>
      <c r="RSH41" s="44"/>
      <c r="RSI41" s="44"/>
      <c r="RSJ41" s="44"/>
      <c r="RSK41" s="49"/>
      <c r="RSL41" s="50"/>
      <c r="RSM41" s="37"/>
      <c r="RSN41" s="40"/>
      <c r="RSO41" s="41"/>
      <c r="RSP41" s="42"/>
      <c r="RSQ41" s="43"/>
      <c r="RSR41" s="44"/>
      <c r="RSS41" s="45"/>
      <c r="RST41" s="45"/>
      <c r="RSU41" s="45"/>
      <c r="RSV41" s="45"/>
      <c r="RSW41" s="45"/>
      <c r="RSX41" s="46"/>
      <c r="RSY41" s="46"/>
      <c r="RSZ41" s="46"/>
      <c r="RTA41" s="46"/>
      <c r="RTB41" s="46"/>
      <c r="RTC41" s="46"/>
      <c r="RTD41" s="46"/>
      <c r="RTE41" s="46"/>
      <c r="RTF41" s="46"/>
      <c r="RTG41" s="46"/>
      <c r="RTH41" s="47"/>
      <c r="RTI41" s="48"/>
      <c r="RTJ41" s="48"/>
      <c r="RTK41" s="44"/>
      <c r="RTL41" s="44"/>
      <c r="RTM41" s="44"/>
      <c r="RTN41" s="44"/>
      <c r="RTO41" s="49"/>
      <c r="RTP41" s="50"/>
      <c r="RTQ41" s="37"/>
      <c r="RTR41" s="40"/>
      <c r="RTS41" s="41"/>
      <c r="RTT41" s="42"/>
      <c r="RTU41" s="43"/>
      <c r="RTV41" s="44"/>
      <c r="RTW41" s="45"/>
      <c r="RTX41" s="45"/>
      <c r="RTY41" s="45"/>
      <c r="RTZ41" s="45"/>
      <c r="RUA41" s="45"/>
      <c r="RUB41" s="46"/>
      <c r="RUC41" s="46"/>
      <c r="RUD41" s="46"/>
      <c r="RUE41" s="46"/>
      <c r="RUF41" s="46"/>
      <c r="RUG41" s="46"/>
      <c r="RUH41" s="46"/>
      <c r="RUI41" s="46"/>
      <c r="RUJ41" s="46"/>
      <c r="RUK41" s="46"/>
      <c r="RUL41" s="47"/>
      <c r="RUM41" s="48"/>
      <c r="RUN41" s="48"/>
      <c r="RUO41" s="44"/>
      <c r="RUP41" s="44"/>
      <c r="RUQ41" s="44"/>
      <c r="RUR41" s="44"/>
      <c r="RUS41" s="49"/>
      <c r="RUT41" s="50"/>
      <c r="RUU41" s="37"/>
      <c r="RUV41" s="40"/>
      <c r="RUW41" s="41"/>
      <c r="RUX41" s="42"/>
      <c r="RUY41" s="43"/>
      <c r="RUZ41" s="44"/>
      <c r="RVA41" s="45"/>
      <c r="RVB41" s="45"/>
      <c r="RVC41" s="45"/>
      <c r="RVD41" s="45"/>
      <c r="RVE41" s="45"/>
      <c r="RVF41" s="46"/>
      <c r="RVG41" s="46"/>
      <c r="RVH41" s="46"/>
      <c r="RVI41" s="46"/>
      <c r="RVJ41" s="46"/>
      <c r="RVK41" s="46"/>
      <c r="RVL41" s="46"/>
      <c r="RVM41" s="46"/>
      <c r="RVN41" s="46"/>
      <c r="RVO41" s="46"/>
      <c r="RVP41" s="47"/>
      <c r="RVQ41" s="48"/>
      <c r="RVR41" s="48"/>
      <c r="RVS41" s="44"/>
      <c r="RVT41" s="44"/>
      <c r="RVU41" s="44"/>
      <c r="RVV41" s="44"/>
      <c r="RVW41" s="49"/>
      <c r="RVX41" s="50"/>
      <c r="RVY41" s="37"/>
      <c r="RVZ41" s="40"/>
      <c r="RWA41" s="41"/>
      <c r="RWB41" s="42"/>
      <c r="RWC41" s="43"/>
      <c r="RWD41" s="44"/>
      <c r="RWE41" s="45"/>
      <c r="RWF41" s="45"/>
      <c r="RWG41" s="45"/>
      <c r="RWH41" s="45"/>
      <c r="RWI41" s="45"/>
      <c r="RWJ41" s="46"/>
      <c r="RWK41" s="46"/>
      <c r="RWL41" s="46"/>
      <c r="RWM41" s="46"/>
      <c r="RWN41" s="46"/>
      <c r="RWO41" s="46"/>
      <c r="RWP41" s="46"/>
      <c r="RWQ41" s="46"/>
      <c r="RWR41" s="46"/>
      <c r="RWS41" s="46"/>
      <c r="RWT41" s="47"/>
      <c r="RWU41" s="48"/>
      <c r="RWV41" s="48"/>
      <c r="RWW41" s="44"/>
      <c r="RWX41" s="44"/>
      <c r="RWY41" s="44"/>
      <c r="RWZ41" s="44"/>
      <c r="RXA41" s="49"/>
      <c r="RXB41" s="50"/>
      <c r="RXC41" s="37"/>
      <c r="RXD41" s="40"/>
      <c r="RXE41" s="41"/>
      <c r="RXF41" s="42"/>
      <c r="RXG41" s="43"/>
      <c r="RXH41" s="44"/>
      <c r="RXI41" s="45"/>
      <c r="RXJ41" s="45"/>
      <c r="RXK41" s="45"/>
      <c r="RXL41" s="45"/>
      <c r="RXM41" s="45"/>
      <c r="RXN41" s="46"/>
      <c r="RXO41" s="46"/>
      <c r="RXP41" s="46"/>
      <c r="RXQ41" s="46"/>
      <c r="RXR41" s="46"/>
      <c r="RXS41" s="46"/>
      <c r="RXT41" s="46"/>
      <c r="RXU41" s="46"/>
      <c r="RXV41" s="46"/>
      <c r="RXW41" s="46"/>
      <c r="RXX41" s="47"/>
      <c r="RXY41" s="48"/>
      <c r="RXZ41" s="48"/>
      <c r="RYA41" s="44"/>
      <c r="RYB41" s="44"/>
      <c r="RYC41" s="44"/>
      <c r="RYD41" s="44"/>
      <c r="RYE41" s="49"/>
      <c r="RYF41" s="50"/>
      <c r="RYG41" s="37"/>
      <c r="RYH41" s="40"/>
      <c r="RYI41" s="41"/>
      <c r="RYJ41" s="42"/>
      <c r="RYK41" s="43"/>
      <c r="RYL41" s="44"/>
      <c r="RYM41" s="45"/>
      <c r="RYN41" s="45"/>
      <c r="RYO41" s="45"/>
      <c r="RYP41" s="45"/>
      <c r="RYQ41" s="45"/>
      <c r="RYR41" s="46"/>
      <c r="RYS41" s="46"/>
      <c r="RYT41" s="46"/>
      <c r="RYU41" s="46"/>
      <c r="RYV41" s="46"/>
      <c r="RYW41" s="46"/>
      <c r="RYX41" s="46"/>
      <c r="RYY41" s="46"/>
      <c r="RYZ41" s="46"/>
      <c r="RZA41" s="46"/>
      <c r="RZB41" s="47"/>
      <c r="RZC41" s="48"/>
      <c r="RZD41" s="48"/>
      <c r="RZE41" s="44"/>
      <c r="RZF41" s="44"/>
      <c r="RZG41" s="44"/>
      <c r="RZH41" s="44"/>
      <c r="RZI41" s="49"/>
      <c r="RZJ41" s="50"/>
      <c r="RZK41" s="37"/>
      <c r="RZL41" s="40"/>
      <c r="RZM41" s="41"/>
      <c r="RZN41" s="42"/>
      <c r="RZO41" s="43"/>
      <c r="RZP41" s="44"/>
      <c r="RZQ41" s="45"/>
      <c r="RZR41" s="45"/>
      <c r="RZS41" s="45"/>
      <c r="RZT41" s="45"/>
      <c r="RZU41" s="45"/>
      <c r="RZV41" s="46"/>
      <c r="RZW41" s="46"/>
      <c r="RZX41" s="46"/>
      <c r="RZY41" s="46"/>
      <c r="RZZ41" s="46"/>
      <c r="SAA41" s="46"/>
      <c r="SAB41" s="46"/>
      <c r="SAC41" s="46"/>
      <c r="SAD41" s="46"/>
      <c r="SAE41" s="46"/>
      <c r="SAF41" s="47"/>
      <c r="SAG41" s="48"/>
      <c r="SAH41" s="48"/>
      <c r="SAI41" s="44"/>
      <c r="SAJ41" s="44"/>
      <c r="SAK41" s="44"/>
      <c r="SAL41" s="44"/>
      <c r="SAM41" s="49"/>
      <c r="SAN41" s="50"/>
      <c r="SAO41" s="37"/>
      <c r="SAP41" s="40"/>
      <c r="SAQ41" s="41"/>
      <c r="SAR41" s="42"/>
      <c r="SAS41" s="43"/>
      <c r="SAT41" s="44"/>
      <c r="SAU41" s="45"/>
      <c r="SAV41" s="45"/>
      <c r="SAW41" s="45"/>
      <c r="SAX41" s="45"/>
      <c r="SAY41" s="45"/>
      <c r="SAZ41" s="46"/>
      <c r="SBA41" s="46"/>
      <c r="SBB41" s="46"/>
      <c r="SBC41" s="46"/>
      <c r="SBD41" s="46"/>
      <c r="SBE41" s="46"/>
      <c r="SBF41" s="46"/>
      <c r="SBG41" s="46"/>
      <c r="SBH41" s="46"/>
      <c r="SBI41" s="46"/>
      <c r="SBJ41" s="47"/>
      <c r="SBK41" s="48"/>
      <c r="SBL41" s="48"/>
      <c r="SBM41" s="44"/>
      <c r="SBN41" s="44"/>
      <c r="SBO41" s="44"/>
      <c r="SBP41" s="44"/>
      <c r="SBQ41" s="49"/>
      <c r="SBR41" s="50"/>
      <c r="SBS41" s="37"/>
      <c r="SBT41" s="40"/>
      <c r="SBU41" s="41"/>
      <c r="SBV41" s="42"/>
      <c r="SBW41" s="43"/>
      <c r="SBX41" s="44"/>
      <c r="SBY41" s="45"/>
      <c r="SBZ41" s="45"/>
      <c r="SCA41" s="45"/>
      <c r="SCB41" s="45"/>
      <c r="SCC41" s="45"/>
      <c r="SCD41" s="46"/>
      <c r="SCE41" s="46"/>
      <c r="SCF41" s="46"/>
      <c r="SCG41" s="46"/>
      <c r="SCH41" s="46"/>
      <c r="SCI41" s="46"/>
      <c r="SCJ41" s="46"/>
      <c r="SCK41" s="46"/>
      <c r="SCL41" s="46"/>
      <c r="SCM41" s="46"/>
      <c r="SCN41" s="47"/>
      <c r="SCO41" s="48"/>
      <c r="SCP41" s="48"/>
      <c r="SCQ41" s="44"/>
      <c r="SCR41" s="44"/>
      <c r="SCS41" s="44"/>
      <c r="SCT41" s="44"/>
      <c r="SCU41" s="49"/>
      <c r="SCV41" s="50"/>
      <c r="SCW41" s="37"/>
      <c r="SCX41" s="40"/>
      <c r="SCY41" s="41"/>
      <c r="SCZ41" s="42"/>
      <c r="SDA41" s="43"/>
      <c r="SDB41" s="44"/>
      <c r="SDC41" s="45"/>
      <c r="SDD41" s="45"/>
      <c r="SDE41" s="45"/>
      <c r="SDF41" s="45"/>
      <c r="SDG41" s="45"/>
      <c r="SDH41" s="46"/>
      <c r="SDI41" s="46"/>
      <c r="SDJ41" s="46"/>
      <c r="SDK41" s="46"/>
      <c r="SDL41" s="46"/>
      <c r="SDM41" s="46"/>
      <c r="SDN41" s="46"/>
      <c r="SDO41" s="46"/>
      <c r="SDP41" s="46"/>
      <c r="SDQ41" s="46"/>
      <c r="SDR41" s="47"/>
      <c r="SDS41" s="48"/>
      <c r="SDT41" s="48"/>
      <c r="SDU41" s="44"/>
      <c r="SDV41" s="44"/>
      <c r="SDW41" s="44"/>
      <c r="SDX41" s="44"/>
      <c r="SDY41" s="49"/>
      <c r="SDZ41" s="50"/>
      <c r="SEA41" s="37"/>
      <c r="SEB41" s="40"/>
      <c r="SEC41" s="41"/>
      <c r="SED41" s="42"/>
      <c r="SEE41" s="43"/>
      <c r="SEF41" s="44"/>
      <c r="SEG41" s="45"/>
      <c r="SEH41" s="45"/>
      <c r="SEI41" s="45"/>
      <c r="SEJ41" s="45"/>
      <c r="SEK41" s="45"/>
      <c r="SEL41" s="46"/>
      <c r="SEM41" s="46"/>
      <c r="SEN41" s="46"/>
      <c r="SEO41" s="46"/>
      <c r="SEP41" s="46"/>
      <c r="SEQ41" s="46"/>
      <c r="SER41" s="46"/>
      <c r="SES41" s="46"/>
      <c r="SET41" s="46"/>
      <c r="SEU41" s="46"/>
      <c r="SEV41" s="47"/>
      <c r="SEW41" s="48"/>
      <c r="SEX41" s="48"/>
      <c r="SEY41" s="44"/>
      <c r="SEZ41" s="44"/>
      <c r="SFA41" s="44"/>
      <c r="SFB41" s="44"/>
      <c r="SFC41" s="49"/>
      <c r="SFD41" s="50"/>
      <c r="SFE41" s="37"/>
      <c r="SFF41" s="40"/>
      <c r="SFG41" s="41"/>
      <c r="SFH41" s="42"/>
      <c r="SFI41" s="43"/>
      <c r="SFJ41" s="44"/>
      <c r="SFK41" s="45"/>
      <c r="SFL41" s="45"/>
      <c r="SFM41" s="45"/>
      <c r="SFN41" s="45"/>
      <c r="SFO41" s="45"/>
      <c r="SFP41" s="46"/>
      <c r="SFQ41" s="46"/>
      <c r="SFR41" s="46"/>
      <c r="SFS41" s="46"/>
      <c r="SFT41" s="46"/>
      <c r="SFU41" s="46"/>
      <c r="SFV41" s="46"/>
      <c r="SFW41" s="46"/>
      <c r="SFX41" s="46"/>
      <c r="SFY41" s="46"/>
      <c r="SFZ41" s="47"/>
      <c r="SGA41" s="48"/>
      <c r="SGB41" s="48"/>
      <c r="SGC41" s="44"/>
      <c r="SGD41" s="44"/>
      <c r="SGE41" s="44"/>
      <c r="SGF41" s="44"/>
      <c r="SGG41" s="49"/>
      <c r="SGH41" s="50"/>
      <c r="SGI41" s="37"/>
      <c r="SGJ41" s="40"/>
      <c r="SGK41" s="41"/>
      <c r="SGL41" s="42"/>
      <c r="SGM41" s="43"/>
      <c r="SGN41" s="44"/>
      <c r="SGO41" s="45"/>
      <c r="SGP41" s="45"/>
      <c r="SGQ41" s="45"/>
      <c r="SGR41" s="45"/>
      <c r="SGS41" s="45"/>
      <c r="SGT41" s="46"/>
      <c r="SGU41" s="46"/>
      <c r="SGV41" s="46"/>
      <c r="SGW41" s="46"/>
      <c r="SGX41" s="46"/>
      <c r="SGY41" s="46"/>
      <c r="SGZ41" s="46"/>
      <c r="SHA41" s="46"/>
      <c r="SHB41" s="46"/>
      <c r="SHC41" s="46"/>
      <c r="SHD41" s="47"/>
      <c r="SHE41" s="48"/>
      <c r="SHF41" s="48"/>
      <c r="SHG41" s="44"/>
      <c r="SHH41" s="44"/>
      <c r="SHI41" s="44"/>
      <c r="SHJ41" s="44"/>
      <c r="SHK41" s="49"/>
      <c r="SHL41" s="50"/>
      <c r="SHM41" s="37"/>
      <c r="SHN41" s="40"/>
      <c r="SHO41" s="41"/>
      <c r="SHP41" s="42"/>
      <c r="SHQ41" s="43"/>
      <c r="SHR41" s="44"/>
      <c r="SHS41" s="45"/>
      <c r="SHT41" s="45"/>
      <c r="SHU41" s="45"/>
      <c r="SHV41" s="45"/>
      <c r="SHW41" s="45"/>
      <c r="SHX41" s="46"/>
      <c r="SHY41" s="46"/>
      <c r="SHZ41" s="46"/>
      <c r="SIA41" s="46"/>
      <c r="SIB41" s="46"/>
      <c r="SIC41" s="46"/>
      <c r="SID41" s="46"/>
      <c r="SIE41" s="46"/>
      <c r="SIF41" s="46"/>
      <c r="SIG41" s="46"/>
      <c r="SIH41" s="47"/>
      <c r="SII41" s="48"/>
      <c r="SIJ41" s="48"/>
      <c r="SIK41" s="44"/>
      <c r="SIL41" s="44"/>
      <c r="SIM41" s="44"/>
      <c r="SIN41" s="44"/>
      <c r="SIO41" s="49"/>
      <c r="SIP41" s="50"/>
      <c r="SIQ41" s="37"/>
      <c r="SIR41" s="40"/>
      <c r="SIS41" s="41"/>
      <c r="SIT41" s="42"/>
      <c r="SIU41" s="43"/>
      <c r="SIV41" s="44"/>
      <c r="SIW41" s="45"/>
      <c r="SIX41" s="45"/>
      <c r="SIY41" s="45"/>
      <c r="SIZ41" s="45"/>
      <c r="SJA41" s="45"/>
      <c r="SJB41" s="46"/>
      <c r="SJC41" s="46"/>
      <c r="SJD41" s="46"/>
      <c r="SJE41" s="46"/>
      <c r="SJF41" s="46"/>
      <c r="SJG41" s="46"/>
      <c r="SJH41" s="46"/>
      <c r="SJI41" s="46"/>
      <c r="SJJ41" s="46"/>
      <c r="SJK41" s="46"/>
      <c r="SJL41" s="47"/>
      <c r="SJM41" s="48"/>
      <c r="SJN41" s="48"/>
      <c r="SJO41" s="44"/>
      <c r="SJP41" s="44"/>
      <c r="SJQ41" s="44"/>
      <c r="SJR41" s="44"/>
      <c r="SJS41" s="49"/>
      <c r="SJT41" s="50"/>
      <c r="SJU41" s="37"/>
      <c r="SJV41" s="40"/>
      <c r="SJW41" s="41"/>
      <c r="SJX41" s="42"/>
      <c r="SJY41" s="43"/>
      <c r="SJZ41" s="44"/>
      <c r="SKA41" s="45"/>
      <c r="SKB41" s="45"/>
      <c r="SKC41" s="45"/>
      <c r="SKD41" s="45"/>
      <c r="SKE41" s="45"/>
      <c r="SKF41" s="46"/>
      <c r="SKG41" s="46"/>
      <c r="SKH41" s="46"/>
      <c r="SKI41" s="46"/>
      <c r="SKJ41" s="46"/>
      <c r="SKK41" s="46"/>
      <c r="SKL41" s="46"/>
      <c r="SKM41" s="46"/>
      <c r="SKN41" s="46"/>
      <c r="SKO41" s="46"/>
      <c r="SKP41" s="47"/>
      <c r="SKQ41" s="48"/>
      <c r="SKR41" s="48"/>
      <c r="SKS41" s="44"/>
      <c r="SKT41" s="44"/>
      <c r="SKU41" s="44"/>
      <c r="SKV41" s="44"/>
      <c r="SKW41" s="49"/>
      <c r="SKX41" s="50"/>
      <c r="SKY41" s="37"/>
      <c r="SKZ41" s="40"/>
      <c r="SLA41" s="41"/>
      <c r="SLB41" s="42"/>
      <c r="SLC41" s="43"/>
      <c r="SLD41" s="44"/>
      <c r="SLE41" s="45"/>
      <c r="SLF41" s="45"/>
      <c r="SLG41" s="45"/>
      <c r="SLH41" s="45"/>
      <c r="SLI41" s="45"/>
      <c r="SLJ41" s="46"/>
      <c r="SLK41" s="46"/>
      <c r="SLL41" s="46"/>
      <c r="SLM41" s="46"/>
      <c r="SLN41" s="46"/>
      <c r="SLO41" s="46"/>
      <c r="SLP41" s="46"/>
      <c r="SLQ41" s="46"/>
      <c r="SLR41" s="46"/>
      <c r="SLS41" s="46"/>
      <c r="SLT41" s="47"/>
      <c r="SLU41" s="48"/>
      <c r="SLV41" s="48"/>
      <c r="SLW41" s="44"/>
      <c r="SLX41" s="44"/>
      <c r="SLY41" s="44"/>
      <c r="SLZ41" s="44"/>
      <c r="SMA41" s="49"/>
      <c r="SMB41" s="50"/>
      <c r="SMC41" s="37"/>
      <c r="SMD41" s="40"/>
      <c r="SME41" s="41"/>
      <c r="SMF41" s="42"/>
      <c r="SMG41" s="43"/>
      <c r="SMH41" s="44"/>
      <c r="SMI41" s="45"/>
      <c r="SMJ41" s="45"/>
      <c r="SMK41" s="45"/>
      <c r="SML41" s="45"/>
      <c r="SMM41" s="45"/>
      <c r="SMN41" s="46"/>
      <c r="SMO41" s="46"/>
      <c r="SMP41" s="46"/>
      <c r="SMQ41" s="46"/>
      <c r="SMR41" s="46"/>
      <c r="SMS41" s="46"/>
      <c r="SMT41" s="46"/>
      <c r="SMU41" s="46"/>
      <c r="SMV41" s="46"/>
      <c r="SMW41" s="46"/>
      <c r="SMX41" s="47"/>
      <c r="SMY41" s="48"/>
      <c r="SMZ41" s="48"/>
      <c r="SNA41" s="44"/>
      <c r="SNB41" s="44"/>
      <c r="SNC41" s="44"/>
      <c r="SND41" s="44"/>
      <c r="SNE41" s="49"/>
      <c r="SNF41" s="50"/>
      <c r="SNG41" s="37"/>
      <c r="SNH41" s="40"/>
      <c r="SNI41" s="41"/>
      <c r="SNJ41" s="42"/>
      <c r="SNK41" s="43"/>
      <c r="SNL41" s="44"/>
      <c r="SNM41" s="45"/>
      <c r="SNN41" s="45"/>
      <c r="SNO41" s="45"/>
      <c r="SNP41" s="45"/>
      <c r="SNQ41" s="45"/>
      <c r="SNR41" s="46"/>
      <c r="SNS41" s="46"/>
      <c r="SNT41" s="46"/>
      <c r="SNU41" s="46"/>
      <c r="SNV41" s="46"/>
      <c r="SNW41" s="46"/>
      <c r="SNX41" s="46"/>
      <c r="SNY41" s="46"/>
      <c r="SNZ41" s="46"/>
      <c r="SOA41" s="46"/>
      <c r="SOB41" s="47"/>
      <c r="SOC41" s="48"/>
      <c r="SOD41" s="48"/>
      <c r="SOE41" s="44"/>
      <c r="SOF41" s="44"/>
      <c r="SOG41" s="44"/>
      <c r="SOH41" s="44"/>
      <c r="SOI41" s="49"/>
      <c r="SOJ41" s="50"/>
      <c r="SOK41" s="37"/>
      <c r="SOL41" s="40"/>
      <c r="SOM41" s="41"/>
      <c r="SON41" s="42"/>
      <c r="SOO41" s="43"/>
      <c r="SOP41" s="44"/>
      <c r="SOQ41" s="45"/>
      <c r="SOR41" s="45"/>
      <c r="SOS41" s="45"/>
      <c r="SOT41" s="45"/>
      <c r="SOU41" s="45"/>
      <c r="SOV41" s="46"/>
      <c r="SOW41" s="46"/>
      <c r="SOX41" s="46"/>
      <c r="SOY41" s="46"/>
      <c r="SOZ41" s="46"/>
      <c r="SPA41" s="46"/>
      <c r="SPB41" s="46"/>
      <c r="SPC41" s="46"/>
      <c r="SPD41" s="46"/>
      <c r="SPE41" s="46"/>
      <c r="SPF41" s="47"/>
      <c r="SPG41" s="48"/>
      <c r="SPH41" s="48"/>
      <c r="SPI41" s="44"/>
      <c r="SPJ41" s="44"/>
      <c r="SPK41" s="44"/>
      <c r="SPL41" s="44"/>
      <c r="SPM41" s="49"/>
      <c r="SPN41" s="50"/>
      <c r="SPO41" s="37"/>
      <c r="SPP41" s="40"/>
      <c r="SPQ41" s="41"/>
      <c r="SPR41" s="42"/>
      <c r="SPS41" s="43"/>
      <c r="SPT41" s="44"/>
      <c r="SPU41" s="45"/>
      <c r="SPV41" s="45"/>
      <c r="SPW41" s="45"/>
      <c r="SPX41" s="45"/>
      <c r="SPY41" s="45"/>
      <c r="SPZ41" s="46"/>
      <c r="SQA41" s="46"/>
      <c r="SQB41" s="46"/>
      <c r="SQC41" s="46"/>
      <c r="SQD41" s="46"/>
      <c r="SQE41" s="46"/>
      <c r="SQF41" s="46"/>
      <c r="SQG41" s="46"/>
      <c r="SQH41" s="46"/>
      <c r="SQI41" s="46"/>
      <c r="SQJ41" s="47"/>
      <c r="SQK41" s="48"/>
      <c r="SQL41" s="48"/>
      <c r="SQM41" s="44"/>
      <c r="SQN41" s="44"/>
      <c r="SQO41" s="44"/>
      <c r="SQP41" s="44"/>
      <c r="SQQ41" s="49"/>
      <c r="SQR41" s="50"/>
      <c r="SQS41" s="37"/>
      <c r="SQT41" s="40"/>
      <c r="SQU41" s="41"/>
      <c r="SQV41" s="42"/>
      <c r="SQW41" s="43"/>
      <c r="SQX41" s="44"/>
      <c r="SQY41" s="45"/>
      <c r="SQZ41" s="45"/>
      <c r="SRA41" s="45"/>
      <c r="SRB41" s="45"/>
      <c r="SRC41" s="45"/>
      <c r="SRD41" s="46"/>
      <c r="SRE41" s="46"/>
      <c r="SRF41" s="46"/>
      <c r="SRG41" s="46"/>
      <c r="SRH41" s="46"/>
      <c r="SRI41" s="46"/>
      <c r="SRJ41" s="46"/>
      <c r="SRK41" s="46"/>
      <c r="SRL41" s="46"/>
      <c r="SRM41" s="46"/>
      <c r="SRN41" s="47"/>
      <c r="SRO41" s="48"/>
      <c r="SRP41" s="48"/>
      <c r="SRQ41" s="44"/>
      <c r="SRR41" s="44"/>
      <c r="SRS41" s="44"/>
      <c r="SRT41" s="44"/>
      <c r="SRU41" s="49"/>
      <c r="SRV41" s="50"/>
      <c r="SRW41" s="37"/>
      <c r="SRX41" s="40"/>
      <c r="SRY41" s="41"/>
      <c r="SRZ41" s="42"/>
      <c r="SSA41" s="43"/>
      <c r="SSB41" s="44"/>
      <c r="SSC41" s="45"/>
      <c r="SSD41" s="45"/>
      <c r="SSE41" s="45"/>
      <c r="SSF41" s="45"/>
      <c r="SSG41" s="45"/>
      <c r="SSH41" s="46"/>
      <c r="SSI41" s="46"/>
      <c r="SSJ41" s="46"/>
      <c r="SSK41" s="46"/>
      <c r="SSL41" s="46"/>
      <c r="SSM41" s="46"/>
      <c r="SSN41" s="46"/>
      <c r="SSO41" s="46"/>
      <c r="SSP41" s="46"/>
      <c r="SSQ41" s="46"/>
      <c r="SSR41" s="47"/>
      <c r="SSS41" s="48"/>
      <c r="SST41" s="48"/>
      <c r="SSU41" s="44"/>
      <c r="SSV41" s="44"/>
      <c r="SSW41" s="44"/>
      <c r="SSX41" s="44"/>
      <c r="SSY41" s="49"/>
      <c r="SSZ41" s="50"/>
      <c r="STA41" s="37"/>
      <c r="STB41" s="40"/>
      <c r="STC41" s="41"/>
      <c r="STD41" s="42"/>
      <c r="STE41" s="43"/>
      <c r="STF41" s="44"/>
      <c r="STG41" s="45"/>
      <c r="STH41" s="45"/>
      <c r="STI41" s="45"/>
      <c r="STJ41" s="45"/>
      <c r="STK41" s="45"/>
      <c r="STL41" s="46"/>
      <c r="STM41" s="46"/>
      <c r="STN41" s="46"/>
      <c r="STO41" s="46"/>
      <c r="STP41" s="46"/>
      <c r="STQ41" s="46"/>
      <c r="STR41" s="46"/>
      <c r="STS41" s="46"/>
      <c r="STT41" s="46"/>
      <c r="STU41" s="46"/>
      <c r="STV41" s="47"/>
      <c r="STW41" s="48"/>
      <c r="STX41" s="48"/>
      <c r="STY41" s="44"/>
      <c r="STZ41" s="44"/>
      <c r="SUA41" s="44"/>
      <c r="SUB41" s="44"/>
      <c r="SUC41" s="49"/>
      <c r="SUD41" s="50"/>
      <c r="SUE41" s="37"/>
      <c r="SUF41" s="40"/>
      <c r="SUG41" s="41"/>
      <c r="SUH41" s="42"/>
      <c r="SUI41" s="43"/>
      <c r="SUJ41" s="44"/>
      <c r="SUK41" s="45"/>
      <c r="SUL41" s="45"/>
      <c r="SUM41" s="45"/>
      <c r="SUN41" s="45"/>
      <c r="SUO41" s="45"/>
      <c r="SUP41" s="46"/>
      <c r="SUQ41" s="46"/>
      <c r="SUR41" s="46"/>
      <c r="SUS41" s="46"/>
      <c r="SUT41" s="46"/>
      <c r="SUU41" s="46"/>
      <c r="SUV41" s="46"/>
      <c r="SUW41" s="46"/>
      <c r="SUX41" s="46"/>
      <c r="SUY41" s="46"/>
      <c r="SUZ41" s="47"/>
      <c r="SVA41" s="48"/>
      <c r="SVB41" s="48"/>
      <c r="SVC41" s="44"/>
      <c r="SVD41" s="44"/>
      <c r="SVE41" s="44"/>
      <c r="SVF41" s="44"/>
      <c r="SVG41" s="49"/>
      <c r="SVH41" s="50"/>
      <c r="SVI41" s="37"/>
      <c r="SVJ41" s="40"/>
      <c r="SVK41" s="41"/>
      <c r="SVL41" s="42"/>
      <c r="SVM41" s="43"/>
      <c r="SVN41" s="44"/>
      <c r="SVO41" s="45"/>
      <c r="SVP41" s="45"/>
      <c r="SVQ41" s="45"/>
      <c r="SVR41" s="45"/>
      <c r="SVS41" s="45"/>
      <c r="SVT41" s="46"/>
      <c r="SVU41" s="46"/>
      <c r="SVV41" s="46"/>
      <c r="SVW41" s="46"/>
      <c r="SVX41" s="46"/>
      <c r="SVY41" s="46"/>
      <c r="SVZ41" s="46"/>
      <c r="SWA41" s="46"/>
      <c r="SWB41" s="46"/>
      <c r="SWC41" s="46"/>
      <c r="SWD41" s="47"/>
      <c r="SWE41" s="48"/>
      <c r="SWF41" s="48"/>
      <c r="SWG41" s="44"/>
      <c r="SWH41" s="44"/>
      <c r="SWI41" s="44"/>
      <c r="SWJ41" s="44"/>
      <c r="SWK41" s="49"/>
      <c r="SWL41" s="50"/>
      <c r="SWM41" s="37"/>
      <c r="SWN41" s="40"/>
      <c r="SWO41" s="41"/>
      <c r="SWP41" s="42"/>
      <c r="SWQ41" s="43"/>
      <c r="SWR41" s="44"/>
      <c r="SWS41" s="45"/>
      <c r="SWT41" s="45"/>
      <c r="SWU41" s="45"/>
      <c r="SWV41" s="45"/>
      <c r="SWW41" s="45"/>
      <c r="SWX41" s="46"/>
      <c r="SWY41" s="46"/>
      <c r="SWZ41" s="46"/>
      <c r="SXA41" s="46"/>
      <c r="SXB41" s="46"/>
      <c r="SXC41" s="46"/>
      <c r="SXD41" s="46"/>
      <c r="SXE41" s="46"/>
      <c r="SXF41" s="46"/>
      <c r="SXG41" s="46"/>
      <c r="SXH41" s="47"/>
      <c r="SXI41" s="48"/>
      <c r="SXJ41" s="48"/>
      <c r="SXK41" s="44"/>
      <c r="SXL41" s="44"/>
      <c r="SXM41" s="44"/>
      <c r="SXN41" s="44"/>
      <c r="SXO41" s="49"/>
      <c r="SXP41" s="50"/>
      <c r="SXQ41" s="37"/>
      <c r="SXR41" s="40"/>
      <c r="SXS41" s="41"/>
      <c r="SXT41" s="42"/>
      <c r="SXU41" s="43"/>
      <c r="SXV41" s="44"/>
      <c r="SXW41" s="45"/>
      <c r="SXX41" s="45"/>
      <c r="SXY41" s="45"/>
      <c r="SXZ41" s="45"/>
      <c r="SYA41" s="45"/>
      <c r="SYB41" s="46"/>
      <c r="SYC41" s="46"/>
      <c r="SYD41" s="46"/>
      <c r="SYE41" s="46"/>
      <c r="SYF41" s="46"/>
      <c r="SYG41" s="46"/>
      <c r="SYH41" s="46"/>
      <c r="SYI41" s="46"/>
      <c r="SYJ41" s="46"/>
      <c r="SYK41" s="46"/>
      <c r="SYL41" s="47"/>
      <c r="SYM41" s="48"/>
      <c r="SYN41" s="48"/>
      <c r="SYO41" s="44"/>
      <c r="SYP41" s="44"/>
      <c r="SYQ41" s="44"/>
      <c r="SYR41" s="44"/>
      <c r="SYS41" s="49"/>
      <c r="SYT41" s="50"/>
      <c r="SYU41" s="37"/>
      <c r="SYV41" s="40"/>
      <c r="SYW41" s="41"/>
      <c r="SYX41" s="42"/>
      <c r="SYY41" s="43"/>
      <c r="SYZ41" s="44"/>
      <c r="SZA41" s="45"/>
      <c r="SZB41" s="45"/>
      <c r="SZC41" s="45"/>
      <c r="SZD41" s="45"/>
      <c r="SZE41" s="45"/>
      <c r="SZF41" s="46"/>
      <c r="SZG41" s="46"/>
      <c r="SZH41" s="46"/>
      <c r="SZI41" s="46"/>
      <c r="SZJ41" s="46"/>
      <c r="SZK41" s="46"/>
      <c r="SZL41" s="46"/>
      <c r="SZM41" s="46"/>
      <c r="SZN41" s="46"/>
      <c r="SZO41" s="46"/>
      <c r="SZP41" s="47"/>
      <c r="SZQ41" s="48"/>
      <c r="SZR41" s="48"/>
      <c r="SZS41" s="44"/>
      <c r="SZT41" s="44"/>
      <c r="SZU41" s="44"/>
      <c r="SZV41" s="44"/>
      <c r="SZW41" s="49"/>
      <c r="SZX41" s="50"/>
      <c r="SZY41" s="37"/>
      <c r="SZZ41" s="40"/>
      <c r="TAA41" s="41"/>
      <c r="TAB41" s="42"/>
      <c r="TAC41" s="43"/>
      <c r="TAD41" s="44"/>
      <c r="TAE41" s="45"/>
      <c r="TAF41" s="45"/>
      <c r="TAG41" s="45"/>
      <c r="TAH41" s="45"/>
      <c r="TAI41" s="45"/>
      <c r="TAJ41" s="46"/>
      <c r="TAK41" s="46"/>
      <c r="TAL41" s="46"/>
      <c r="TAM41" s="46"/>
      <c r="TAN41" s="46"/>
      <c r="TAO41" s="46"/>
      <c r="TAP41" s="46"/>
      <c r="TAQ41" s="46"/>
      <c r="TAR41" s="46"/>
      <c r="TAS41" s="46"/>
      <c r="TAT41" s="47"/>
      <c r="TAU41" s="48"/>
      <c r="TAV41" s="48"/>
      <c r="TAW41" s="44"/>
      <c r="TAX41" s="44"/>
      <c r="TAY41" s="44"/>
      <c r="TAZ41" s="44"/>
      <c r="TBA41" s="49"/>
      <c r="TBB41" s="50"/>
      <c r="TBC41" s="37"/>
      <c r="TBD41" s="40"/>
      <c r="TBE41" s="41"/>
      <c r="TBF41" s="42"/>
      <c r="TBG41" s="43"/>
      <c r="TBH41" s="44"/>
      <c r="TBI41" s="45"/>
      <c r="TBJ41" s="45"/>
      <c r="TBK41" s="45"/>
      <c r="TBL41" s="45"/>
      <c r="TBM41" s="45"/>
      <c r="TBN41" s="46"/>
      <c r="TBO41" s="46"/>
      <c r="TBP41" s="46"/>
      <c r="TBQ41" s="46"/>
      <c r="TBR41" s="46"/>
      <c r="TBS41" s="46"/>
      <c r="TBT41" s="46"/>
      <c r="TBU41" s="46"/>
      <c r="TBV41" s="46"/>
      <c r="TBW41" s="46"/>
      <c r="TBX41" s="47"/>
      <c r="TBY41" s="48"/>
      <c r="TBZ41" s="48"/>
      <c r="TCA41" s="44"/>
      <c r="TCB41" s="44"/>
      <c r="TCC41" s="44"/>
      <c r="TCD41" s="44"/>
      <c r="TCE41" s="49"/>
      <c r="TCF41" s="50"/>
      <c r="TCG41" s="37"/>
      <c r="TCH41" s="40"/>
      <c r="TCI41" s="41"/>
      <c r="TCJ41" s="42"/>
      <c r="TCK41" s="43"/>
      <c r="TCL41" s="44"/>
      <c r="TCM41" s="45"/>
      <c r="TCN41" s="45"/>
      <c r="TCO41" s="45"/>
      <c r="TCP41" s="45"/>
      <c r="TCQ41" s="45"/>
      <c r="TCR41" s="46"/>
      <c r="TCS41" s="46"/>
      <c r="TCT41" s="46"/>
      <c r="TCU41" s="46"/>
      <c r="TCV41" s="46"/>
      <c r="TCW41" s="46"/>
      <c r="TCX41" s="46"/>
      <c r="TCY41" s="46"/>
      <c r="TCZ41" s="46"/>
      <c r="TDA41" s="46"/>
      <c r="TDB41" s="47"/>
      <c r="TDC41" s="48"/>
      <c r="TDD41" s="48"/>
      <c r="TDE41" s="44"/>
      <c r="TDF41" s="44"/>
      <c r="TDG41" s="44"/>
      <c r="TDH41" s="44"/>
      <c r="TDI41" s="49"/>
      <c r="TDJ41" s="50"/>
      <c r="TDK41" s="37"/>
      <c r="TDL41" s="40"/>
      <c r="TDM41" s="41"/>
      <c r="TDN41" s="42"/>
      <c r="TDO41" s="43"/>
      <c r="TDP41" s="44"/>
      <c r="TDQ41" s="45"/>
      <c r="TDR41" s="45"/>
      <c r="TDS41" s="45"/>
      <c r="TDT41" s="45"/>
      <c r="TDU41" s="45"/>
      <c r="TDV41" s="46"/>
      <c r="TDW41" s="46"/>
      <c r="TDX41" s="46"/>
      <c r="TDY41" s="46"/>
      <c r="TDZ41" s="46"/>
      <c r="TEA41" s="46"/>
      <c r="TEB41" s="46"/>
      <c r="TEC41" s="46"/>
      <c r="TED41" s="46"/>
      <c r="TEE41" s="46"/>
      <c r="TEF41" s="47"/>
      <c r="TEG41" s="48"/>
      <c r="TEH41" s="48"/>
      <c r="TEI41" s="44"/>
      <c r="TEJ41" s="44"/>
      <c r="TEK41" s="44"/>
      <c r="TEL41" s="44"/>
      <c r="TEM41" s="49"/>
      <c r="TEN41" s="50"/>
      <c r="TEO41" s="37"/>
      <c r="TEP41" s="40"/>
      <c r="TEQ41" s="41"/>
      <c r="TER41" s="42"/>
      <c r="TES41" s="43"/>
      <c r="TET41" s="44"/>
      <c r="TEU41" s="45"/>
      <c r="TEV41" s="45"/>
      <c r="TEW41" s="45"/>
      <c r="TEX41" s="45"/>
      <c r="TEY41" s="45"/>
      <c r="TEZ41" s="46"/>
      <c r="TFA41" s="46"/>
      <c r="TFB41" s="46"/>
      <c r="TFC41" s="46"/>
      <c r="TFD41" s="46"/>
      <c r="TFE41" s="46"/>
      <c r="TFF41" s="46"/>
      <c r="TFG41" s="46"/>
      <c r="TFH41" s="46"/>
      <c r="TFI41" s="46"/>
      <c r="TFJ41" s="47"/>
      <c r="TFK41" s="48"/>
      <c r="TFL41" s="48"/>
      <c r="TFM41" s="44"/>
      <c r="TFN41" s="44"/>
      <c r="TFO41" s="44"/>
      <c r="TFP41" s="44"/>
      <c r="TFQ41" s="49"/>
      <c r="TFR41" s="50"/>
      <c r="TFS41" s="37"/>
      <c r="TFT41" s="40"/>
      <c r="TFU41" s="41"/>
      <c r="TFV41" s="42"/>
      <c r="TFW41" s="43"/>
      <c r="TFX41" s="44"/>
      <c r="TFY41" s="45"/>
      <c r="TFZ41" s="45"/>
      <c r="TGA41" s="45"/>
      <c r="TGB41" s="45"/>
      <c r="TGC41" s="45"/>
      <c r="TGD41" s="46"/>
      <c r="TGE41" s="46"/>
      <c r="TGF41" s="46"/>
      <c r="TGG41" s="46"/>
      <c r="TGH41" s="46"/>
      <c r="TGI41" s="46"/>
      <c r="TGJ41" s="46"/>
      <c r="TGK41" s="46"/>
      <c r="TGL41" s="46"/>
      <c r="TGM41" s="46"/>
      <c r="TGN41" s="47"/>
      <c r="TGO41" s="48"/>
      <c r="TGP41" s="48"/>
      <c r="TGQ41" s="44"/>
      <c r="TGR41" s="44"/>
      <c r="TGS41" s="44"/>
      <c r="TGT41" s="44"/>
      <c r="TGU41" s="49"/>
      <c r="TGV41" s="50"/>
      <c r="TGW41" s="37"/>
      <c r="TGX41" s="40"/>
      <c r="TGY41" s="41"/>
      <c r="TGZ41" s="42"/>
      <c r="THA41" s="43"/>
      <c r="THB41" s="44"/>
      <c r="THC41" s="45"/>
      <c r="THD41" s="45"/>
      <c r="THE41" s="45"/>
      <c r="THF41" s="45"/>
      <c r="THG41" s="45"/>
      <c r="THH41" s="46"/>
      <c r="THI41" s="46"/>
      <c r="THJ41" s="46"/>
      <c r="THK41" s="46"/>
      <c r="THL41" s="46"/>
      <c r="THM41" s="46"/>
      <c r="THN41" s="46"/>
      <c r="THO41" s="46"/>
      <c r="THP41" s="46"/>
      <c r="THQ41" s="46"/>
      <c r="THR41" s="47"/>
      <c r="THS41" s="48"/>
      <c r="THT41" s="48"/>
      <c r="THU41" s="44"/>
      <c r="THV41" s="44"/>
      <c r="THW41" s="44"/>
      <c r="THX41" s="44"/>
      <c r="THY41" s="49"/>
      <c r="THZ41" s="50"/>
      <c r="TIA41" s="37"/>
      <c r="TIB41" s="40"/>
      <c r="TIC41" s="41"/>
      <c r="TID41" s="42"/>
      <c r="TIE41" s="43"/>
      <c r="TIF41" s="44"/>
      <c r="TIG41" s="45"/>
      <c r="TIH41" s="45"/>
      <c r="TII41" s="45"/>
      <c r="TIJ41" s="45"/>
      <c r="TIK41" s="45"/>
      <c r="TIL41" s="46"/>
      <c r="TIM41" s="46"/>
      <c r="TIN41" s="46"/>
      <c r="TIO41" s="46"/>
      <c r="TIP41" s="46"/>
      <c r="TIQ41" s="46"/>
      <c r="TIR41" s="46"/>
      <c r="TIS41" s="46"/>
      <c r="TIT41" s="46"/>
      <c r="TIU41" s="46"/>
      <c r="TIV41" s="47"/>
      <c r="TIW41" s="48"/>
      <c r="TIX41" s="48"/>
      <c r="TIY41" s="44"/>
      <c r="TIZ41" s="44"/>
      <c r="TJA41" s="44"/>
      <c r="TJB41" s="44"/>
      <c r="TJC41" s="49"/>
      <c r="TJD41" s="50"/>
      <c r="TJE41" s="37"/>
      <c r="TJF41" s="40"/>
      <c r="TJG41" s="41"/>
      <c r="TJH41" s="42"/>
      <c r="TJI41" s="43"/>
      <c r="TJJ41" s="44"/>
      <c r="TJK41" s="45"/>
      <c r="TJL41" s="45"/>
      <c r="TJM41" s="45"/>
      <c r="TJN41" s="45"/>
      <c r="TJO41" s="45"/>
      <c r="TJP41" s="46"/>
      <c r="TJQ41" s="46"/>
      <c r="TJR41" s="46"/>
      <c r="TJS41" s="46"/>
      <c r="TJT41" s="46"/>
      <c r="TJU41" s="46"/>
      <c r="TJV41" s="46"/>
      <c r="TJW41" s="46"/>
      <c r="TJX41" s="46"/>
      <c r="TJY41" s="46"/>
      <c r="TJZ41" s="47"/>
      <c r="TKA41" s="48"/>
      <c r="TKB41" s="48"/>
      <c r="TKC41" s="44"/>
      <c r="TKD41" s="44"/>
      <c r="TKE41" s="44"/>
      <c r="TKF41" s="44"/>
      <c r="TKG41" s="49"/>
      <c r="TKH41" s="50"/>
      <c r="TKI41" s="37"/>
      <c r="TKJ41" s="40"/>
      <c r="TKK41" s="41"/>
      <c r="TKL41" s="42"/>
      <c r="TKM41" s="43"/>
      <c r="TKN41" s="44"/>
      <c r="TKO41" s="45"/>
      <c r="TKP41" s="45"/>
      <c r="TKQ41" s="45"/>
      <c r="TKR41" s="45"/>
      <c r="TKS41" s="45"/>
      <c r="TKT41" s="46"/>
      <c r="TKU41" s="46"/>
      <c r="TKV41" s="46"/>
      <c r="TKW41" s="46"/>
      <c r="TKX41" s="46"/>
      <c r="TKY41" s="46"/>
      <c r="TKZ41" s="46"/>
      <c r="TLA41" s="46"/>
      <c r="TLB41" s="46"/>
      <c r="TLC41" s="46"/>
      <c r="TLD41" s="47"/>
      <c r="TLE41" s="48"/>
      <c r="TLF41" s="48"/>
      <c r="TLG41" s="44"/>
      <c r="TLH41" s="44"/>
      <c r="TLI41" s="44"/>
      <c r="TLJ41" s="44"/>
      <c r="TLK41" s="49"/>
      <c r="TLL41" s="50"/>
      <c r="TLM41" s="37"/>
      <c r="TLN41" s="40"/>
      <c r="TLO41" s="41"/>
      <c r="TLP41" s="42"/>
      <c r="TLQ41" s="43"/>
      <c r="TLR41" s="44"/>
      <c r="TLS41" s="45"/>
      <c r="TLT41" s="45"/>
      <c r="TLU41" s="45"/>
      <c r="TLV41" s="45"/>
      <c r="TLW41" s="45"/>
      <c r="TLX41" s="46"/>
      <c r="TLY41" s="46"/>
      <c r="TLZ41" s="46"/>
      <c r="TMA41" s="46"/>
      <c r="TMB41" s="46"/>
      <c r="TMC41" s="46"/>
      <c r="TMD41" s="46"/>
      <c r="TME41" s="46"/>
      <c r="TMF41" s="46"/>
      <c r="TMG41" s="46"/>
      <c r="TMH41" s="47"/>
      <c r="TMI41" s="48"/>
      <c r="TMJ41" s="48"/>
      <c r="TMK41" s="44"/>
      <c r="TML41" s="44"/>
      <c r="TMM41" s="44"/>
      <c r="TMN41" s="44"/>
      <c r="TMO41" s="49"/>
      <c r="TMP41" s="50"/>
      <c r="TMQ41" s="37"/>
      <c r="TMR41" s="40"/>
      <c r="TMS41" s="41"/>
      <c r="TMT41" s="42"/>
      <c r="TMU41" s="43"/>
      <c r="TMV41" s="44"/>
      <c r="TMW41" s="45"/>
      <c r="TMX41" s="45"/>
      <c r="TMY41" s="45"/>
      <c r="TMZ41" s="45"/>
      <c r="TNA41" s="45"/>
      <c r="TNB41" s="46"/>
      <c r="TNC41" s="46"/>
      <c r="TND41" s="46"/>
      <c r="TNE41" s="46"/>
      <c r="TNF41" s="46"/>
      <c r="TNG41" s="46"/>
      <c r="TNH41" s="46"/>
      <c r="TNI41" s="46"/>
      <c r="TNJ41" s="46"/>
      <c r="TNK41" s="46"/>
      <c r="TNL41" s="47"/>
      <c r="TNM41" s="48"/>
      <c r="TNN41" s="48"/>
      <c r="TNO41" s="44"/>
      <c r="TNP41" s="44"/>
      <c r="TNQ41" s="44"/>
      <c r="TNR41" s="44"/>
      <c r="TNS41" s="49"/>
      <c r="TNT41" s="50"/>
      <c r="TNU41" s="37"/>
      <c r="TNV41" s="40"/>
      <c r="TNW41" s="41"/>
      <c r="TNX41" s="42"/>
      <c r="TNY41" s="43"/>
      <c r="TNZ41" s="44"/>
      <c r="TOA41" s="45"/>
      <c r="TOB41" s="45"/>
      <c r="TOC41" s="45"/>
      <c r="TOD41" s="45"/>
      <c r="TOE41" s="45"/>
      <c r="TOF41" s="46"/>
      <c r="TOG41" s="46"/>
      <c r="TOH41" s="46"/>
      <c r="TOI41" s="46"/>
      <c r="TOJ41" s="46"/>
      <c r="TOK41" s="46"/>
      <c r="TOL41" s="46"/>
      <c r="TOM41" s="46"/>
      <c r="TON41" s="46"/>
      <c r="TOO41" s="46"/>
      <c r="TOP41" s="47"/>
      <c r="TOQ41" s="48"/>
      <c r="TOR41" s="48"/>
      <c r="TOS41" s="44"/>
      <c r="TOT41" s="44"/>
      <c r="TOU41" s="44"/>
      <c r="TOV41" s="44"/>
      <c r="TOW41" s="49"/>
      <c r="TOX41" s="50"/>
      <c r="TOY41" s="37"/>
      <c r="TOZ41" s="40"/>
      <c r="TPA41" s="41"/>
      <c r="TPB41" s="42"/>
      <c r="TPC41" s="43"/>
      <c r="TPD41" s="44"/>
      <c r="TPE41" s="45"/>
      <c r="TPF41" s="45"/>
      <c r="TPG41" s="45"/>
      <c r="TPH41" s="45"/>
      <c r="TPI41" s="45"/>
      <c r="TPJ41" s="46"/>
      <c r="TPK41" s="46"/>
      <c r="TPL41" s="46"/>
      <c r="TPM41" s="46"/>
      <c r="TPN41" s="46"/>
      <c r="TPO41" s="46"/>
      <c r="TPP41" s="46"/>
      <c r="TPQ41" s="46"/>
      <c r="TPR41" s="46"/>
      <c r="TPS41" s="46"/>
      <c r="TPT41" s="47"/>
      <c r="TPU41" s="48"/>
      <c r="TPV41" s="48"/>
      <c r="TPW41" s="44"/>
      <c r="TPX41" s="44"/>
      <c r="TPY41" s="44"/>
      <c r="TPZ41" s="44"/>
      <c r="TQA41" s="49"/>
      <c r="TQB41" s="50"/>
      <c r="TQC41" s="37"/>
      <c r="TQD41" s="40"/>
      <c r="TQE41" s="41"/>
      <c r="TQF41" s="42"/>
      <c r="TQG41" s="43"/>
      <c r="TQH41" s="44"/>
      <c r="TQI41" s="45"/>
      <c r="TQJ41" s="45"/>
      <c r="TQK41" s="45"/>
      <c r="TQL41" s="45"/>
      <c r="TQM41" s="45"/>
      <c r="TQN41" s="46"/>
      <c r="TQO41" s="46"/>
      <c r="TQP41" s="46"/>
      <c r="TQQ41" s="46"/>
      <c r="TQR41" s="46"/>
      <c r="TQS41" s="46"/>
      <c r="TQT41" s="46"/>
      <c r="TQU41" s="46"/>
      <c r="TQV41" s="46"/>
      <c r="TQW41" s="46"/>
      <c r="TQX41" s="47"/>
      <c r="TQY41" s="48"/>
      <c r="TQZ41" s="48"/>
      <c r="TRA41" s="44"/>
      <c r="TRB41" s="44"/>
      <c r="TRC41" s="44"/>
      <c r="TRD41" s="44"/>
      <c r="TRE41" s="49"/>
      <c r="TRF41" s="50"/>
      <c r="TRG41" s="37"/>
      <c r="TRH41" s="40"/>
      <c r="TRI41" s="41"/>
      <c r="TRJ41" s="42"/>
      <c r="TRK41" s="43"/>
      <c r="TRL41" s="44"/>
      <c r="TRM41" s="45"/>
      <c r="TRN41" s="45"/>
      <c r="TRO41" s="45"/>
      <c r="TRP41" s="45"/>
      <c r="TRQ41" s="45"/>
      <c r="TRR41" s="46"/>
      <c r="TRS41" s="46"/>
      <c r="TRT41" s="46"/>
      <c r="TRU41" s="46"/>
      <c r="TRV41" s="46"/>
      <c r="TRW41" s="46"/>
      <c r="TRX41" s="46"/>
      <c r="TRY41" s="46"/>
      <c r="TRZ41" s="46"/>
      <c r="TSA41" s="46"/>
      <c r="TSB41" s="47"/>
      <c r="TSC41" s="48"/>
      <c r="TSD41" s="48"/>
      <c r="TSE41" s="44"/>
      <c r="TSF41" s="44"/>
      <c r="TSG41" s="44"/>
      <c r="TSH41" s="44"/>
      <c r="TSI41" s="49"/>
      <c r="TSJ41" s="50"/>
      <c r="TSK41" s="37"/>
      <c r="TSL41" s="40"/>
      <c r="TSM41" s="41"/>
      <c r="TSN41" s="42"/>
      <c r="TSO41" s="43"/>
      <c r="TSP41" s="44"/>
      <c r="TSQ41" s="45"/>
      <c r="TSR41" s="45"/>
      <c r="TSS41" s="45"/>
      <c r="TST41" s="45"/>
      <c r="TSU41" s="45"/>
      <c r="TSV41" s="46"/>
      <c r="TSW41" s="46"/>
      <c r="TSX41" s="46"/>
      <c r="TSY41" s="46"/>
      <c r="TSZ41" s="46"/>
      <c r="TTA41" s="46"/>
      <c r="TTB41" s="46"/>
      <c r="TTC41" s="46"/>
      <c r="TTD41" s="46"/>
      <c r="TTE41" s="46"/>
      <c r="TTF41" s="47"/>
      <c r="TTG41" s="48"/>
      <c r="TTH41" s="48"/>
      <c r="TTI41" s="44"/>
      <c r="TTJ41" s="44"/>
      <c r="TTK41" s="44"/>
      <c r="TTL41" s="44"/>
      <c r="TTM41" s="49"/>
      <c r="TTN41" s="50"/>
      <c r="TTO41" s="37"/>
      <c r="TTP41" s="40"/>
      <c r="TTQ41" s="41"/>
      <c r="TTR41" s="42"/>
      <c r="TTS41" s="43"/>
      <c r="TTT41" s="44"/>
      <c r="TTU41" s="45"/>
      <c r="TTV41" s="45"/>
      <c r="TTW41" s="45"/>
      <c r="TTX41" s="45"/>
      <c r="TTY41" s="45"/>
      <c r="TTZ41" s="46"/>
      <c r="TUA41" s="46"/>
      <c r="TUB41" s="46"/>
      <c r="TUC41" s="46"/>
      <c r="TUD41" s="46"/>
      <c r="TUE41" s="46"/>
      <c r="TUF41" s="46"/>
      <c r="TUG41" s="46"/>
      <c r="TUH41" s="46"/>
      <c r="TUI41" s="46"/>
      <c r="TUJ41" s="47"/>
      <c r="TUK41" s="48"/>
      <c r="TUL41" s="48"/>
      <c r="TUM41" s="44"/>
      <c r="TUN41" s="44"/>
      <c r="TUO41" s="44"/>
      <c r="TUP41" s="44"/>
      <c r="TUQ41" s="49"/>
      <c r="TUR41" s="50"/>
      <c r="TUS41" s="37"/>
      <c r="TUT41" s="40"/>
      <c r="TUU41" s="41"/>
      <c r="TUV41" s="42"/>
      <c r="TUW41" s="43"/>
      <c r="TUX41" s="44"/>
      <c r="TUY41" s="45"/>
      <c r="TUZ41" s="45"/>
      <c r="TVA41" s="45"/>
      <c r="TVB41" s="45"/>
      <c r="TVC41" s="45"/>
      <c r="TVD41" s="46"/>
      <c r="TVE41" s="46"/>
      <c r="TVF41" s="46"/>
      <c r="TVG41" s="46"/>
      <c r="TVH41" s="46"/>
      <c r="TVI41" s="46"/>
      <c r="TVJ41" s="46"/>
      <c r="TVK41" s="46"/>
      <c r="TVL41" s="46"/>
      <c r="TVM41" s="46"/>
      <c r="TVN41" s="47"/>
      <c r="TVO41" s="48"/>
      <c r="TVP41" s="48"/>
      <c r="TVQ41" s="44"/>
      <c r="TVR41" s="44"/>
      <c r="TVS41" s="44"/>
      <c r="TVT41" s="44"/>
      <c r="TVU41" s="49"/>
      <c r="TVV41" s="50"/>
      <c r="TVW41" s="37"/>
      <c r="TVX41" s="40"/>
      <c r="TVY41" s="41"/>
      <c r="TVZ41" s="42"/>
      <c r="TWA41" s="43"/>
      <c r="TWB41" s="44"/>
      <c r="TWC41" s="45"/>
      <c r="TWD41" s="45"/>
      <c r="TWE41" s="45"/>
      <c r="TWF41" s="45"/>
      <c r="TWG41" s="45"/>
      <c r="TWH41" s="46"/>
      <c r="TWI41" s="46"/>
      <c r="TWJ41" s="46"/>
      <c r="TWK41" s="46"/>
      <c r="TWL41" s="46"/>
      <c r="TWM41" s="46"/>
      <c r="TWN41" s="46"/>
      <c r="TWO41" s="46"/>
      <c r="TWP41" s="46"/>
      <c r="TWQ41" s="46"/>
      <c r="TWR41" s="47"/>
      <c r="TWS41" s="48"/>
      <c r="TWT41" s="48"/>
      <c r="TWU41" s="44"/>
      <c r="TWV41" s="44"/>
      <c r="TWW41" s="44"/>
      <c r="TWX41" s="44"/>
      <c r="TWY41" s="49"/>
      <c r="TWZ41" s="50"/>
      <c r="TXA41" s="37"/>
      <c r="TXB41" s="40"/>
      <c r="TXC41" s="41"/>
      <c r="TXD41" s="42"/>
      <c r="TXE41" s="43"/>
      <c r="TXF41" s="44"/>
      <c r="TXG41" s="45"/>
      <c r="TXH41" s="45"/>
      <c r="TXI41" s="45"/>
      <c r="TXJ41" s="45"/>
      <c r="TXK41" s="45"/>
      <c r="TXL41" s="46"/>
      <c r="TXM41" s="46"/>
      <c r="TXN41" s="46"/>
      <c r="TXO41" s="46"/>
      <c r="TXP41" s="46"/>
      <c r="TXQ41" s="46"/>
      <c r="TXR41" s="46"/>
      <c r="TXS41" s="46"/>
      <c r="TXT41" s="46"/>
      <c r="TXU41" s="46"/>
      <c r="TXV41" s="47"/>
      <c r="TXW41" s="48"/>
      <c r="TXX41" s="48"/>
      <c r="TXY41" s="44"/>
      <c r="TXZ41" s="44"/>
      <c r="TYA41" s="44"/>
      <c r="TYB41" s="44"/>
      <c r="TYC41" s="49"/>
      <c r="TYD41" s="50"/>
      <c r="TYE41" s="37"/>
      <c r="TYF41" s="40"/>
      <c r="TYG41" s="41"/>
      <c r="TYH41" s="42"/>
      <c r="TYI41" s="43"/>
      <c r="TYJ41" s="44"/>
      <c r="TYK41" s="45"/>
      <c r="TYL41" s="45"/>
      <c r="TYM41" s="45"/>
      <c r="TYN41" s="45"/>
      <c r="TYO41" s="45"/>
      <c r="TYP41" s="46"/>
      <c r="TYQ41" s="46"/>
      <c r="TYR41" s="46"/>
      <c r="TYS41" s="46"/>
      <c r="TYT41" s="46"/>
      <c r="TYU41" s="46"/>
      <c r="TYV41" s="46"/>
      <c r="TYW41" s="46"/>
      <c r="TYX41" s="46"/>
      <c r="TYY41" s="46"/>
      <c r="TYZ41" s="47"/>
      <c r="TZA41" s="48"/>
      <c r="TZB41" s="48"/>
      <c r="TZC41" s="44"/>
      <c r="TZD41" s="44"/>
      <c r="TZE41" s="44"/>
      <c r="TZF41" s="44"/>
      <c r="TZG41" s="49"/>
      <c r="TZH41" s="50"/>
      <c r="TZI41" s="37"/>
      <c r="TZJ41" s="40"/>
      <c r="TZK41" s="41"/>
      <c r="TZL41" s="42"/>
      <c r="TZM41" s="43"/>
      <c r="TZN41" s="44"/>
      <c r="TZO41" s="45"/>
      <c r="TZP41" s="45"/>
      <c r="TZQ41" s="45"/>
      <c r="TZR41" s="45"/>
      <c r="TZS41" s="45"/>
      <c r="TZT41" s="46"/>
      <c r="TZU41" s="46"/>
      <c r="TZV41" s="46"/>
      <c r="TZW41" s="46"/>
      <c r="TZX41" s="46"/>
      <c r="TZY41" s="46"/>
      <c r="TZZ41" s="46"/>
      <c r="UAA41" s="46"/>
      <c r="UAB41" s="46"/>
      <c r="UAC41" s="46"/>
      <c r="UAD41" s="47"/>
      <c r="UAE41" s="48"/>
      <c r="UAF41" s="48"/>
      <c r="UAG41" s="44"/>
      <c r="UAH41" s="44"/>
      <c r="UAI41" s="44"/>
      <c r="UAJ41" s="44"/>
      <c r="UAK41" s="49"/>
      <c r="UAL41" s="50"/>
      <c r="UAM41" s="37"/>
      <c r="UAN41" s="40"/>
      <c r="UAO41" s="41"/>
      <c r="UAP41" s="42"/>
      <c r="UAQ41" s="43"/>
      <c r="UAR41" s="44"/>
      <c r="UAS41" s="45"/>
      <c r="UAT41" s="45"/>
      <c r="UAU41" s="45"/>
      <c r="UAV41" s="45"/>
      <c r="UAW41" s="45"/>
      <c r="UAX41" s="46"/>
      <c r="UAY41" s="46"/>
      <c r="UAZ41" s="46"/>
      <c r="UBA41" s="46"/>
      <c r="UBB41" s="46"/>
      <c r="UBC41" s="46"/>
      <c r="UBD41" s="46"/>
      <c r="UBE41" s="46"/>
      <c r="UBF41" s="46"/>
      <c r="UBG41" s="46"/>
      <c r="UBH41" s="47"/>
      <c r="UBI41" s="48"/>
      <c r="UBJ41" s="48"/>
      <c r="UBK41" s="44"/>
      <c r="UBL41" s="44"/>
      <c r="UBM41" s="44"/>
      <c r="UBN41" s="44"/>
      <c r="UBO41" s="49"/>
      <c r="UBP41" s="50"/>
      <c r="UBQ41" s="37"/>
      <c r="UBR41" s="40"/>
      <c r="UBS41" s="41"/>
      <c r="UBT41" s="42"/>
      <c r="UBU41" s="43"/>
      <c r="UBV41" s="44"/>
      <c r="UBW41" s="45"/>
      <c r="UBX41" s="45"/>
      <c r="UBY41" s="45"/>
      <c r="UBZ41" s="45"/>
      <c r="UCA41" s="45"/>
      <c r="UCB41" s="46"/>
      <c r="UCC41" s="46"/>
      <c r="UCD41" s="46"/>
      <c r="UCE41" s="46"/>
      <c r="UCF41" s="46"/>
      <c r="UCG41" s="46"/>
      <c r="UCH41" s="46"/>
      <c r="UCI41" s="46"/>
      <c r="UCJ41" s="46"/>
      <c r="UCK41" s="46"/>
      <c r="UCL41" s="47"/>
      <c r="UCM41" s="48"/>
      <c r="UCN41" s="48"/>
      <c r="UCO41" s="44"/>
      <c r="UCP41" s="44"/>
      <c r="UCQ41" s="44"/>
      <c r="UCR41" s="44"/>
      <c r="UCS41" s="49"/>
      <c r="UCT41" s="50"/>
      <c r="UCU41" s="37"/>
      <c r="UCV41" s="40"/>
      <c r="UCW41" s="41"/>
      <c r="UCX41" s="42"/>
      <c r="UCY41" s="43"/>
      <c r="UCZ41" s="44"/>
      <c r="UDA41" s="45"/>
      <c r="UDB41" s="45"/>
      <c r="UDC41" s="45"/>
      <c r="UDD41" s="45"/>
      <c r="UDE41" s="45"/>
      <c r="UDF41" s="46"/>
      <c r="UDG41" s="46"/>
      <c r="UDH41" s="46"/>
      <c r="UDI41" s="46"/>
      <c r="UDJ41" s="46"/>
      <c r="UDK41" s="46"/>
      <c r="UDL41" s="46"/>
      <c r="UDM41" s="46"/>
      <c r="UDN41" s="46"/>
      <c r="UDO41" s="46"/>
      <c r="UDP41" s="47"/>
      <c r="UDQ41" s="48"/>
      <c r="UDR41" s="48"/>
      <c r="UDS41" s="44"/>
      <c r="UDT41" s="44"/>
      <c r="UDU41" s="44"/>
      <c r="UDV41" s="44"/>
      <c r="UDW41" s="49"/>
      <c r="UDX41" s="50"/>
      <c r="UDY41" s="37"/>
      <c r="UDZ41" s="40"/>
      <c r="UEA41" s="41"/>
      <c r="UEB41" s="42"/>
      <c r="UEC41" s="43"/>
      <c r="UED41" s="44"/>
      <c r="UEE41" s="45"/>
      <c r="UEF41" s="45"/>
      <c r="UEG41" s="45"/>
      <c r="UEH41" s="45"/>
      <c r="UEI41" s="45"/>
      <c r="UEJ41" s="46"/>
      <c r="UEK41" s="46"/>
      <c r="UEL41" s="46"/>
      <c r="UEM41" s="46"/>
      <c r="UEN41" s="46"/>
      <c r="UEO41" s="46"/>
      <c r="UEP41" s="46"/>
      <c r="UEQ41" s="46"/>
      <c r="UER41" s="46"/>
      <c r="UES41" s="46"/>
      <c r="UET41" s="47"/>
      <c r="UEU41" s="48"/>
      <c r="UEV41" s="48"/>
      <c r="UEW41" s="44"/>
      <c r="UEX41" s="44"/>
      <c r="UEY41" s="44"/>
      <c r="UEZ41" s="44"/>
      <c r="UFA41" s="49"/>
      <c r="UFB41" s="50"/>
      <c r="UFC41" s="37"/>
      <c r="UFD41" s="40"/>
      <c r="UFE41" s="41"/>
      <c r="UFF41" s="42"/>
      <c r="UFG41" s="43"/>
      <c r="UFH41" s="44"/>
      <c r="UFI41" s="45"/>
      <c r="UFJ41" s="45"/>
      <c r="UFK41" s="45"/>
      <c r="UFL41" s="45"/>
      <c r="UFM41" s="45"/>
      <c r="UFN41" s="46"/>
      <c r="UFO41" s="46"/>
      <c r="UFP41" s="46"/>
      <c r="UFQ41" s="46"/>
      <c r="UFR41" s="46"/>
      <c r="UFS41" s="46"/>
      <c r="UFT41" s="46"/>
      <c r="UFU41" s="46"/>
      <c r="UFV41" s="46"/>
      <c r="UFW41" s="46"/>
      <c r="UFX41" s="47"/>
      <c r="UFY41" s="48"/>
      <c r="UFZ41" s="48"/>
      <c r="UGA41" s="44"/>
      <c r="UGB41" s="44"/>
      <c r="UGC41" s="44"/>
      <c r="UGD41" s="44"/>
      <c r="UGE41" s="49"/>
      <c r="UGF41" s="50"/>
      <c r="UGG41" s="37"/>
      <c r="UGH41" s="40"/>
      <c r="UGI41" s="41"/>
      <c r="UGJ41" s="42"/>
      <c r="UGK41" s="43"/>
      <c r="UGL41" s="44"/>
      <c r="UGM41" s="45"/>
      <c r="UGN41" s="45"/>
      <c r="UGO41" s="45"/>
      <c r="UGP41" s="45"/>
      <c r="UGQ41" s="45"/>
      <c r="UGR41" s="46"/>
      <c r="UGS41" s="46"/>
      <c r="UGT41" s="46"/>
      <c r="UGU41" s="46"/>
      <c r="UGV41" s="46"/>
      <c r="UGW41" s="46"/>
      <c r="UGX41" s="46"/>
      <c r="UGY41" s="46"/>
      <c r="UGZ41" s="46"/>
      <c r="UHA41" s="46"/>
      <c r="UHB41" s="47"/>
      <c r="UHC41" s="48"/>
      <c r="UHD41" s="48"/>
      <c r="UHE41" s="44"/>
      <c r="UHF41" s="44"/>
      <c r="UHG41" s="44"/>
      <c r="UHH41" s="44"/>
      <c r="UHI41" s="49"/>
      <c r="UHJ41" s="50"/>
      <c r="UHK41" s="37"/>
      <c r="UHL41" s="40"/>
      <c r="UHM41" s="41"/>
      <c r="UHN41" s="42"/>
      <c r="UHO41" s="43"/>
      <c r="UHP41" s="44"/>
      <c r="UHQ41" s="45"/>
      <c r="UHR41" s="45"/>
      <c r="UHS41" s="45"/>
      <c r="UHT41" s="45"/>
      <c r="UHU41" s="45"/>
      <c r="UHV41" s="46"/>
      <c r="UHW41" s="46"/>
      <c r="UHX41" s="46"/>
      <c r="UHY41" s="46"/>
      <c r="UHZ41" s="46"/>
      <c r="UIA41" s="46"/>
      <c r="UIB41" s="46"/>
      <c r="UIC41" s="46"/>
      <c r="UID41" s="46"/>
      <c r="UIE41" s="46"/>
      <c r="UIF41" s="47"/>
      <c r="UIG41" s="48"/>
      <c r="UIH41" s="48"/>
      <c r="UII41" s="44"/>
      <c r="UIJ41" s="44"/>
      <c r="UIK41" s="44"/>
      <c r="UIL41" s="44"/>
      <c r="UIM41" s="49"/>
      <c r="UIN41" s="50"/>
      <c r="UIO41" s="37"/>
      <c r="UIP41" s="40"/>
      <c r="UIQ41" s="41"/>
      <c r="UIR41" s="42"/>
      <c r="UIS41" s="43"/>
      <c r="UIT41" s="44"/>
      <c r="UIU41" s="45"/>
      <c r="UIV41" s="45"/>
      <c r="UIW41" s="45"/>
      <c r="UIX41" s="45"/>
      <c r="UIY41" s="45"/>
      <c r="UIZ41" s="46"/>
      <c r="UJA41" s="46"/>
      <c r="UJB41" s="46"/>
      <c r="UJC41" s="46"/>
      <c r="UJD41" s="46"/>
      <c r="UJE41" s="46"/>
      <c r="UJF41" s="46"/>
      <c r="UJG41" s="46"/>
      <c r="UJH41" s="46"/>
      <c r="UJI41" s="46"/>
      <c r="UJJ41" s="47"/>
      <c r="UJK41" s="48"/>
      <c r="UJL41" s="48"/>
      <c r="UJM41" s="44"/>
      <c r="UJN41" s="44"/>
      <c r="UJO41" s="44"/>
      <c r="UJP41" s="44"/>
      <c r="UJQ41" s="49"/>
      <c r="UJR41" s="50"/>
      <c r="UJS41" s="37"/>
      <c r="UJT41" s="40"/>
      <c r="UJU41" s="41"/>
      <c r="UJV41" s="42"/>
      <c r="UJW41" s="43"/>
      <c r="UJX41" s="44"/>
      <c r="UJY41" s="45"/>
      <c r="UJZ41" s="45"/>
      <c r="UKA41" s="45"/>
      <c r="UKB41" s="45"/>
      <c r="UKC41" s="45"/>
      <c r="UKD41" s="46"/>
      <c r="UKE41" s="46"/>
      <c r="UKF41" s="46"/>
      <c r="UKG41" s="46"/>
      <c r="UKH41" s="46"/>
      <c r="UKI41" s="46"/>
      <c r="UKJ41" s="46"/>
      <c r="UKK41" s="46"/>
      <c r="UKL41" s="46"/>
      <c r="UKM41" s="46"/>
      <c r="UKN41" s="47"/>
      <c r="UKO41" s="48"/>
      <c r="UKP41" s="48"/>
      <c r="UKQ41" s="44"/>
      <c r="UKR41" s="44"/>
      <c r="UKS41" s="44"/>
      <c r="UKT41" s="44"/>
      <c r="UKU41" s="49"/>
      <c r="UKV41" s="50"/>
      <c r="UKW41" s="37"/>
      <c r="UKX41" s="40"/>
      <c r="UKY41" s="41"/>
      <c r="UKZ41" s="42"/>
      <c r="ULA41" s="43"/>
      <c r="ULB41" s="44"/>
      <c r="ULC41" s="45"/>
      <c r="ULD41" s="45"/>
      <c r="ULE41" s="45"/>
      <c r="ULF41" s="45"/>
      <c r="ULG41" s="45"/>
      <c r="ULH41" s="46"/>
      <c r="ULI41" s="46"/>
      <c r="ULJ41" s="46"/>
      <c r="ULK41" s="46"/>
      <c r="ULL41" s="46"/>
      <c r="ULM41" s="46"/>
      <c r="ULN41" s="46"/>
      <c r="ULO41" s="46"/>
      <c r="ULP41" s="46"/>
      <c r="ULQ41" s="46"/>
      <c r="ULR41" s="47"/>
      <c r="ULS41" s="48"/>
      <c r="ULT41" s="48"/>
      <c r="ULU41" s="44"/>
      <c r="ULV41" s="44"/>
      <c r="ULW41" s="44"/>
      <c r="ULX41" s="44"/>
      <c r="ULY41" s="49"/>
      <c r="ULZ41" s="50"/>
      <c r="UMA41" s="37"/>
      <c r="UMB41" s="40"/>
      <c r="UMC41" s="41"/>
      <c r="UMD41" s="42"/>
      <c r="UME41" s="43"/>
      <c r="UMF41" s="44"/>
      <c r="UMG41" s="45"/>
      <c r="UMH41" s="45"/>
      <c r="UMI41" s="45"/>
      <c r="UMJ41" s="45"/>
      <c r="UMK41" s="45"/>
      <c r="UML41" s="46"/>
      <c r="UMM41" s="46"/>
      <c r="UMN41" s="46"/>
      <c r="UMO41" s="46"/>
      <c r="UMP41" s="46"/>
      <c r="UMQ41" s="46"/>
      <c r="UMR41" s="46"/>
      <c r="UMS41" s="46"/>
      <c r="UMT41" s="46"/>
      <c r="UMU41" s="46"/>
      <c r="UMV41" s="47"/>
      <c r="UMW41" s="48"/>
      <c r="UMX41" s="48"/>
      <c r="UMY41" s="44"/>
      <c r="UMZ41" s="44"/>
      <c r="UNA41" s="44"/>
      <c r="UNB41" s="44"/>
      <c r="UNC41" s="49"/>
      <c r="UND41" s="50"/>
      <c r="UNE41" s="37"/>
      <c r="UNF41" s="40"/>
      <c r="UNG41" s="41"/>
      <c r="UNH41" s="42"/>
      <c r="UNI41" s="43"/>
      <c r="UNJ41" s="44"/>
      <c r="UNK41" s="45"/>
      <c r="UNL41" s="45"/>
      <c r="UNM41" s="45"/>
      <c r="UNN41" s="45"/>
      <c r="UNO41" s="45"/>
      <c r="UNP41" s="46"/>
      <c r="UNQ41" s="46"/>
      <c r="UNR41" s="46"/>
      <c r="UNS41" s="46"/>
      <c r="UNT41" s="46"/>
      <c r="UNU41" s="46"/>
      <c r="UNV41" s="46"/>
      <c r="UNW41" s="46"/>
      <c r="UNX41" s="46"/>
      <c r="UNY41" s="46"/>
      <c r="UNZ41" s="47"/>
      <c r="UOA41" s="48"/>
      <c r="UOB41" s="48"/>
      <c r="UOC41" s="44"/>
      <c r="UOD41" s="44"/>
      <c r="UOE41" s="44"/>
      <c r="UOF41" s="44"/>
      <c r="UOG41" s="49"/>
      <c r="UOH41" s="50"/>
      <c r="UOI41" s="37"/>
      <c r="UOJ41" s="40"/>
      <c r="UOK41" s="41"/>
      <c r="UOL41" s="42"/>
      <c r="UOM41" s="43"/>
      <c r="UON41" s="44"/>
      <c r="UOO41" s="45"/>
      <c r="UOP41" s="45"/>
      <c r="UOQ41" s="45"/>
      <c r="UOR41" s="45"/>
      <c r="UOS41" s="45"/>
      <c r="UOT41" s="46"/>
      <c r="UOU41" s="46"/>
      <c r="UOV41" s="46"/>
      <c r="UOW41" s="46"/>
      <c r="UOX41" s="46"/>
      <c r="UOY41" s="46"/>
      <c r="UOZ41" s="46"/>
      <c r="UPA41" s="46"/>
      <c r="UPB41" s="46"/>
      <c r="UPC41" s="46"/>
      <c r="UPD41" s="47"/>
      <c r="UPE41" s="48"/>
      <c r="UPF41" s="48"/>
      <c r="UPG41" s="44"/>
      <c r="UPH41" s="44"/>
      <c r="UPI41" s="44"/>
      <c r="UPJ41" s="44"/>
      <c r="UPK41" s="49"/>
      <c r="UPL41" s="50"/>
      <c r="UPM41" s="37"/>
      <c r="UPN41" s="40"/>
      <c r="UPO41" s="41"/>
      <c r="UPP41" s="42"/>
      <c r="UPQ41" s="43"/>
      <c r="UPR41" s="44"/>
      <c r="UPS41" s="45"/>
      <c r="UPT41" s="45"/>
      <c r="UPU41" s="45"/>
      <c r="UPV41" s="45"/>
      <c r="UPW41" s="45"/>
      <c r="UPX41" s="46"/>
      <c r="UPY41" s="46"/>
      <c r="UPZ41" s="46"/>
      <c r="UQA41" s="46"/>
      <c r="UQB41" s="46"/>
      <c r="UQC41" s="46"/>
      <c r="UQD41" s="46"/>
      <c r="UQE41" s="46"/>
      <c r="UQF41" s="46"/>
      <c r="UQG41" s="46"/>
      <c r="UQH41" s="47"/>
      <c r="UQI41" s="48"/>
      <c r="UQJ41" s="48"/>
      <c r="UQK41" s="44"/>
      <c r="UQL41" s="44"/>
      <c r="UQM41" s="44"/>
      <c r="UQN41" s="44"/>
      <c r="UQO41" s="49"/>
      <c r="UQP41" s="50"/>
      <c r="UQQ41" s="37"/>
      <c r="UQR41" s="40"/>
      <c r="UQS41" s="41"/>
      <c r="UQT41" s="42"/>
      <c r="UQU41" s="43"/>
      <c r="UQV41" s="44"/>
      <c r="UQW41" s="45"/>
      <c r="UQX41" s="45"/>
      <c r="UQY41" s="45"/>
      <c r="UQZ41" s="45"/>
      <c r="URA41" s="45"/>
      <c r="URB41" s="46"/>
      <c r="URC41" s="46"/>
      <c r="URD41" s="46"/>
      <c r="URE41" s="46"/>
      <c r="URF41" s="46"/>
      <c r="URG41" s="46"/>
      <c r="URH41" s="46"/>
      <c r="URI41" s="46"/>
      <c r="URJ41" s="46"/>
      <c r="URK41" s="46"/>
      <c r="URL41" s="47"/>
      <c r="URM41" s="48"/>
      <c r="URN41" s="48"/>
      <c r="URO41" s="44"/>
      <c r="URP41" s="44"/>
      <c r="URQ41" s="44"/>
      <c r="URR41" s="44"/>
      <c r="URS41" s="49"/>
      <c r="URT41" s="50"/>
      <c r="URU41" s="37"/>
      <c r="URV41" s="40"/>
      <c r="URW41" s="41"/>
      <c r="URX41" s="42"/>
      <c r="URY41" s="43"/>
      <c r="URZ41" s="44"/>
      <c r="USA41" s="45"/>
      <c r="USB41" s="45"/>
      <c r="USC41" s="45"/>
      <c r="USD41" s="45"/>
      <c r="USE41" s="45"/>
      <c r="USF41" s="46"/>
      <c r="USG41" s="46"/>
      <c r="USH41" s="46"/>
      <c r="USI41" s="46"/>
      <c r="USJ41" s="46"/>
      <c r="USK41" s="46"/>
      <c r="USL41" s="46"/>
      <c r="USM41" s="46"/>
      <c r="USN41" s="46"/>
      <c r="USO41" s="46"/>
      <c r="USP41" s="47"/>
      <c r="USQ41" s="48"/>
      <c r="USR41" s="48"/>
      <c r="USS41" s="44"/>
      <c r="UST41" s="44"/>
      <c r="USU41" s="44"/>
      <c r="USV41" s="44"/>
      <c r="USW41" s="49"/>
      <c r="USX41" s="50"/>
      <c r="USY41" s="37"/>
      <c r="USZ41" s="40"/>
      <c r="UTA41" s="41"/>
      <c r="UTB41" s="42"/>
      <c r="UTC41" s="43"/>
      <c r="UTD41" s="44"/>
      <c r="UTE41" s="45"/>
      <c r="UTF41" s="45"/>
      <c r="UTG41" s="45"/>
      <c r="UTH41" s="45"/>
      <c r="UTI41" s="45"/>
      <c r="UTJ41" s="46"/>
      <c r="UTK41" s="46"/>
      <c r="UTL41" s="46"/>
      <c r="UTM41" s="46"/>
      <c r="UTN41" s="46"/>
      <c r="UTO41" s="46"/>
      <c r="UTP41" s="46"/>
      <c r="UTQ41" s="46"/>
      <c r="UTR41" s="46"/>
      <c r="UTS41" s="46"/>
      <c r="UTT41" s="47"/>
      <c r="UTU41" s="48"/>
      <c r="UTV41" s="48"/>
      <c r="UTW41" s="44"/>
      <c r="UTX41" s="44"/>
      <c r="UTY41" s="44"/>
      <c r="UTZ41" s="44"/>
      <c r="UUA41" s="49"/>
      <c r="UUB41" s="50"/>
      <c r="UUC41" s="37"/>
      <c r="UUD41" s="40"/>
      <c r="UUE41" s="41"/>
      <c r="UUF41" s="42"/>
      <c r="UUG41" s="43"/>
      <c r="UUH41" s="44"/>
      <c r="UUI41" s="45"/>
      <c r="UUJ41" s="45"/>
      <c r="UUK41" s="45"/>
      <c r="UUL41" s="45"/>
      <c r="UUM41" s="45"/>
      <c r="UUN41" s="46"/>
      <c r="UUO41" s="46"/>
      <c r="UUP41" s="46"/>
      <c r="UUQ41" s="46"/>
      <c r="UUR41" s="46"/>
      <c r="UUS41" s="46"/>
      <c r="UUT41" s="46"/>
      <c r="UUU41" s="46"/>
      <c r="UUV41" s="46"/>
      <c r="UUW41" s="46"/>
      <c r="UUX41" s="47"/>
      <c r="UUY41" s="48"/>
      <c r="UUZ41" s="48"/>
      <c r="UVA41" s="44"/>
      <c r="UVB41" s="44"/>
      <c r="UVC41" s="44"/>
      <c r="UVD41" s="44"/>
      <c r="UVE41" s="49"/>
      <c r="UVF41" s="50"/>
      <c r="UVG41" s="37"/>
      <c r="UVH41" s="40"/>
      <c r="UVI41" s="41"/>
      <c r="UVJ41" s="42"/>
      <c r="UVK41" s="43"/>
      <c r="UVL41" s="44"/>
      <c r="UVM41" s="45"/>
      <c r="UVN41" s="45"/>
      <c r="UVO41" s="45"/>
      <c r="UVP41" s="45"/>
      <c r="UVQ41" s="45"/>
      <c r="UVR41" s="46"/>
      <c r="UVS41" s="46"/>
      <c r="UVT41" s="46"/>
      <c r="UVU41" s="46"/>
      <c r="UVV41" s="46"/>
      <c r="UVW41" s="46"/>
      <c r="UVX41" s="46"/>
      <c r="UVY41" s="46"/>
      <c r="UVZ41" s="46"/>
      <c r="UWA41" s="46"/>
      <c r="UWB41" s="47"/>
      <c r="UWC41" s="48"/>
      <c r="UWD41" s="48"/>
      <c r="UWE41" s="44"/>
      <c r="UWF41" s="44"/>
      <c r="UWG41" s="44"/>
      <c r="UWH41" s="44"/>
      <c r="UWI41" s="49"/>
      <c r="UWJ41" s="50"/>
      <c r="UWK41" s="37"/>
      <c r="UWL41" s="40"/>
      <c r="UWM41" s="41"/>
      <c r="UWN41" s="42"/>
      <c r="UWO41" s="43"/>
      <c r="UWP41" s="44"/>
      <c r="UWQ41" s="45"/>
      <c r="UWR41" s="45"/>
      <c r="UWS41" s="45"/>
      <c r="UWT41" s="45"/>
      <c r="UWU41" s="45"/>
      <c r="UWV41" s="46"/>
      <c r="UWW41" s="46"/>
      <c r="UWX41" s="46"/>
      <c r="UWY41" s="46"/>
      <c r="UWZ41" s="46"/>
      <c r="UXA41" s="46"/>
      <c r="UXB41" s="46"/>
      <c r="UXC41" s="46"/>
      <c r="UXD41" s="46"/>
      <c r="UXE41" s="46"/>
      <c r="UXF41" s="47"/>
      <c r="UXG41" s="48"/>
      <c r="UXH41" s="48"/>
      <c r="UXI41" s="44"/>
      <c r="UXJ41" s="44"/>
      <c r="UXK41" s="44"/>
      <c r="UXL41" s="44"/>
      <c r="UXM41" s="49"/>
      <c r="UXN41" s="50"/>
      <c r="UXO41" s="37"/>
      <c r="UXP41" s="40"/>
      <c r="UXQ41" s="41"/>
      <c r="UXR41" s="42"/>
      <c r="UXS41" s="43"/>
      <c r="UXT41" s="44"/>
      <c r="UXU41" s="45"/>
      <c r="UXV41" s="45"/>
      <c r="UXW41" s="45"/>
      <c r="UXX41" s="45"/>
      <c r="UXY41" s="45"/>
      <c r="UXZ41" s="46"/>
      <c r="UYA41" s="46"/>
      <c r="UYB41" s="46"/>
      <c r="UYC41" s="46"/>
      <c r="UYD41" s="46"/>
      <c r="UYE41" s="46"/>
      <c r="UYF41" s="46"/>
      <c r="UYG41" s="46"/>
      <c r="UYH41" s="46"/>
      <c r="UYI41" s="46"/>
      <c r="UYJ41" s="47"/>
      <c r="UYK41" s="48"/>
      <c r="UYL41" s="48"/>
      <c r="UYM41" s="44"/>
      <c r="UYN41" s="44"/>
      <c r="UYO41" s="44"/>
      <c r="UYP41" s="44"/>
      <c r="UYQ41" s="49"/>
      <c r="UYR41" s="50"/>
      <c r="UYS41" s="37"/>
      <c r="UYT41" s="40"/>
      <c r="UYU41" s="41"/>
      <c r="UYV41" s="42"/>
      <c r="UYW41" s="43"/>
      <c r="UYX41" s="44"/>
      <c r="UYY41" s="45"/>
      <c r="UYZ41" s="45"/>
      <c r="UZA41" s="45"/>
      <c r="UZB41" s="45"/>
      <c r="UZC41" s="45"/>
      <c r="UZD41" s="46"/>
      <c r="UZE41" s="46"/>
      <c r="UZF41" s="46"/>
      <c r="UZG41" s="46"/>
      <c r="UZH41" s="46"/>
      <c r="UZI41" s="46"/>
      <c r="UZJ41" s="46"/>
      <c r="UZK41" s="46"/>
      <c r="UZL41" s="46"/>
      <c r="UZM41" s="46"/>
      <c r="UZN41" s="47"/>
      <c r="UZO41" s="48"/>
      <c r="UZP41" s="48"/>
      <c r="UZQ41" s="44"/>
      <c r="UZR41" s="44"/>
      <c r="UZS41" s="44"/>
      <c r="UZT41" s="44"/>
      <c r="UZU41" s="49"/>
      <c r="UZV41" s="50"/>
      <c r="UZW41" s="37"/>
      <c r="UZX41" s="40"/>
      <c r="UZY41" s="41"/>
      <c r="UZZ41" s="42"/>
      <c r="VAA41" s="43"/>
      <c r="VAB41" s="44"/>
      <c r="VAC41" s="45"/>
      <c r="VAD41" s="45"/>
      <c r="VAE41" s="45"/>
      <c r="VAF41" s="45"/>
      <c r="VAG41" s="45"/>
      <c r="VAH41" s="46"/>
      <c r="VAI41" s="46"/>
      <c r="VAJ41" s="46"/>
      <c r="VAK41" s="46"/>
      <c r="VAL41" s="46"/>
      <c r="VAM41" s="46"/>
      <c r="VAN41" s="46"/>
      <c r="VAO41" s="46"/>
      <c r="VAP41" s="46"/>
      <c r="VAQ41" s="46"/>
      <c r="VAR41" s="47"/>
      <c r="VAS41" s="48"/>
      <c r="VAT41" s="48"/>
      <c r="VAU41" s="44"/>
      <c r="VAV41" s="44"/>
      <c r="VAW41" s="44"/>
      <c r="VAX41" s="44"/>
      <c r="VAY41" s="49"/>
      <c r="VAZ41" s="50"/>
      <c r="VBA41" s="37"/>
      <c r="VBB41" s="40"/>
      <c r="VBC41" s="41"/>
      <c r="VBD41" s="42"/>
      <c r="VBE41" s="43"/>
      <c r="VBF41" s="44"/>
      <c r="VBG41" s="45"/>
      <c r="VBH41" s="45"/>
      <c r="VBI41" s="45"/>
      <c r="VBJ41" s="45"/>
      <c r="VBK41" s="45"/>
      <c r="VBL41" s="46"/>
      <c r="VBM41" s="46"/>
      <c r="VBN41" s="46"/>
      <c r="VBO41" s="46"/>
      <c r="VBP41" s="46"/>
      <c r="VBQ41" s="46"/>
      <c r="VBR41" s="46"/>
      <c r="VBS41" s="46"/>
      <c r="VBT41" s="46"/>
      <c r="VBU41" s="46"/>
      <c r="VBV41" s="47"/>
      <c r="VBW41" s="48"/>
      <c r="VBX41" s="48"/>
      <c r="VBY41" s="44"/>
      <c r="VBZ41" s="44"/>
      <c r="VCA41" s="44"/>
      <c r="VCB41" s="44"/>
      <c r="VCC41" s="49"/>
      <c r="VCD41" s="50"/>
      <c r="VCE41" s="37"/>
      <c r="VCF41" s="40"/>
      <c r="VCG41" s="41"/>
      <c r="VCH41" s="42"/>
      <c r="VCI41" s="43"/>
      <c r="VCJ41" s="44"/>
      <c r="VCK41" s="45"/>
      <c r="VCL41" s="45"/>
      <c r="VCM41" s="45"/>
      <c r="VCN41" s="45"/>
      <c r="VCO41" s="45"/>
      <c r="VCP41" s="46"/>
      <c r="VCQ41" s="46"/>
      <c r="VCR41" s="46"/>
      <c r="VCS41" s="46"/>
      <c r="VCT41" s="46"/>
      <c r="VCU41" s="46"/>
      <c r="VCV41" s="46"/>
      <c r="VCW41" s="46"/>
      <c r="VCX41" s="46"/>
      <c r="VCY41" s="46"/>
      <c r="VCZ41" s="47"/>
      <c r="VDA41" s="48"/>
      <c r="VDB41" s="48"/>
      <c r="VDC41" s="44"/>
      <c r="VDD41" s="44"/>
      <c r="VDE41" s="44"/>
      <c r="VDF41" s="44"/>
      <c r="VDG41" s="49"/>
      <c r="VDH41" s="50"/>
      <c r="VDI41" s="37"/>
      <c r="VDJ41" s="40"/>
      <c r="VDK41" s="41"/>
      <c r="VDL41" s="42"/>
      <c r="VDM41" s="43"/>
      <c r="VDN41" s="44"/>
      <c r="VDO41" s="45"/>
      <c r="VDP41" s="45"/>
      <c r="VDQ41" s="45"/>
      <c r="VDR41" s="45"/>
      <c r="VDS41" s="45"/>
      <c r="VDT41" s="46"/>
      <c r="VDU41" s="46"/>
      <c r="VDV41" s="46"/>
      <c r="VDW41" s="46"/>
      <c r="VDX41" s="46"/>
      <c r="VDY41" s="46"/>
      <c r="VDZ41" s="46"/>
      <c r="VEA41" s="46"/>
      <c r="VEB41" s="46"/>
      <c r="VEC41" s="46"/>
      <c r="VED41" s="47"/>
      <c r="VEE41" s="48"/>
      <c r="VEF41" s="48"/>
      <c r="VEG41" s="44"/>
      <c r="VEH41" s="44"/>
      <c r="VEI41" s="44"/>
      <c r="VEJ41" s="44"/>
      <c r="VEK41" s="49"/>
      <c r="VEL41" s="50"/>
      <c r="VEM41" s="37"/>
      <c r="VEN41" s="40"/>
      <c r="VEO41" s="41"/>
      <c r="VEP41" s="42"/>
      <c r="VEQ41" s="43"/>
      <c r="VER41" s="44"/>
      <c r="VES41" s="45"/>
      <c r="VET41" s="45"/>
      <c r="VEU41" s="45"/>
      <c r="VEV41" s="45"/>
      <c r="VEW41" s="45"/>
      <c r="VEX41" s="46"/>
      <c r="VEY41" s="46"/>
      <c r="VEZ41" s="46"/>
      <c r="VFA41" s="46"/>
      <c r="VFB41" s="46"/>
      <c r="VFC41" s="46"/>
      <c r="VFD41" s="46"/>
      <c r="VFE41" s="46"/>
      <c r="VFF41" s="46"/>
      <c r="VFG41" s="46"/>
      <c r="VFH41" s="47"/>
      <c r="VFI41" s="48"/>
      <c r="VFJ41" s="48"/>
      <c r="VFK41" s="44"/>
      <c r="VFL41" s="44"/>
      <c r="VFM41" s="44"/>
      <c r="VFN41" s="44"/>
      <c r="VFO41" s="49"/>
      <c r="VFP41" s="50"/>
      <c r="VFQ41" s="37"/>
      <c r="VFR41" s="40"/>
      <c r="VFS41" s="41"/>
      <c r="VFT41" s="42"/>
      <c r="VFU41" s="43"/>
      <c r="VFV41" s="44"/>
      <c r="VFW41" s="45"/>
      <c r="VFX41" s="45"/>
      <c r="VFY41" s="45"/>
      <c r="VFZ41" s="45"/>
      <c r="VGA41" s="45"/>
      <c r="VGB41" s="46"/>
      <c r="VGC41" s="46"/>
      <c r="VGD41" s="46"/>
      <c r="VGE41" s="46"/>
      <c r="VGF41" s="46"/>
      <c r="VGG41" s="46"/>
      <c r="VGH41" s="46"/>
      <c r="VGI41" s="46"/>
      <c r="VGJ41" s="46"/>
      <c r="VGK41" s="46"/>
      <c r="VGL41" s="47"/>
      <c r="VGM41" s="48"/>
      <c r="VGN41" s="48"/>
      <c r="VGO41" s="44"/>
      <c r="VGP41" s="44"/>
      <c r="VGQ41" s="44"/>
      <c r="VGR41" s="44"/>
      <c r="VGS41" s="49"/>
      <c r="VGT41" s="50"/>
      <c r="VGU41" s="37"/>
      <c r="VGV41" s="40"/>
      <c r="VGW41" s="41"/>
      <c r="VGX41" s="42"/>
      <c r="VGY41" s="43"/>
      <c r="VGZ41" s="44"/>
      <c r="VHA41" s="45"/>
      <c r="VHB41" s="45"/>
      <c r="VHC41" s="45"/>
      <c r="VHD41" s="45"/>
      <c r="VHE41" s="45"/>
      <c r="VHF41" s="46"/>
      <c r="VHG41" s="46"/>
      <c r="VHH41" s="46"/>
      <c r="VHI41" s="46"/>
      <c r="VHJ41" s="46"/>
      <c r="VHK41" s="46"/>
      <c r="VHL41" s="46"/>
      <c r="VHM41" s="46"/>
      <c r="VHN41" s="46"/>
      <c r="VHO41" s="46"/>
      <c r="VHP41" s="47"/>
      <c r="VHQ41" s="48"/>
      <c r="VHR41" s="48"/>
      <c r="VHS41" s="44"/>
      <c r="VHT41" s="44"/>
      <c r="VHU41" s="44"/>
      <c r="VHV41" s="44"/>
      <c r="VHW41" s="49"/>
      <c r="VHX41" s="50"/>
      <c r="VHY41" s="37"/>
      <c r="VHZ41" s="40"/>
      <c r="VIA41" s="41"/>
      <c r="VIB41" s="42"/>
      <c r="VIC41" s="43"/>
      <c r="VID41" s="44"/>
      <c r="VIE41" s="45"/>
      <c r="VIF41" s="45"/>
      <c r="VIG41" s="45"/>
      <c r="VIH41" s="45"/>
      <c r="VII41" s="45"/>
      <c r="VIJ41" s="46"/>
      <c r="VIK41" s="46"/>
      <c r="VIL41" s="46"/>
      <c r="VIM41" s="46"/>
      <c r="VIN41" s="46"/>
      <c r="VIO41" s="46"/>
      <c r="VIP41" s="46"/>
      <c r="VIQ41" s="46"/>
      <c r="VIR41" s="46"/>
      <c r="VIS41" s="46"/>
      <c r="VIT41" s="47"/>
      <c r="VIU41" s="48"/>
      <c r="VIV41" s="48"/>
      <c r="VIW41" s="44"/>
      <c r="VIX41" s="44"/>
      <c r="VIY41" s="44"/>
      <c r="VIZ41" s="44"/>
      <c r="VJA41" s="49"/>
      <c r="VJB41" s="50"/>
      <c r="VJC41" s="37"/>
      <c r="VJD41" s="40"/>
      <c r="VJE41" s="41"/>
      <c r="VJF41" s="42"/>
      <c r="VJG41" s="43"/>
      <c r="VJH41" s="44"/>
      <c r="VJI41" s="45"/>
      <c r="VJJ41" s="45"/>
      <c r="VJK41" s="45"/>
      <c r="VJL41" s="45"/>
      <c r="VJM41" s="45"/>
      <c r="VJN41" s="46"/>
      <c r="VJO41" s="46"/>
      <c r="VJP41" s="46"/>
      <c r="VJQ41" s="46"/>
      <c r="VJR41" s="46"/>
      <c r="VJS41" s="46"/>
      <c r="VJT41" s="46"/>
      <c r="VJU41" s="46"/>
      <c r="VJV41" s="46"/>
      <c r="VJW41" s="46"/>
      <c r="VJX41" s="47"/>
      <c r="VJY41" s="48"/>
      <c r="VJZ41" s="48"/>
      <c r="VKA41" s="44"/>
      <c r="VKB41" s="44"/>
      <c r="VKC41" s="44"/>
      <c r="VKD41" s="44"/>
      <c r="VKE41" s="49"/>
      <c r="VKF41" s="50"/>
      <c r="VKG41" s="37"/>
      <c r="VKH41" s="40"/>
      <c r="VKI41" s="41"/>
      <c r="VKJ41" s="42"/>
      <c r="VKK41" s="43"/>
      <c r="VKL41" s="44"/>
      <c r="VKM41" s="45"/>
      <c r="VKN41" s="45"/>
      <c r="VKO41" s="45"/>
      <c r="VKP41" s="45"/>
      <c r="VKQ41" s="45"/>
      <c r="VKR41" s="46"/>
      <c r="VKS41" s="46"/>
      <c r="VKT41" s="46"/>
      <c r="VKU41" s="46"/>
      <c r="VKV41" s="46"/>
      <c r="VKW41" s="46"/>
      <c r="VKX41" s="46"/>
      <c r="VKY41" s="46"/>
      <c r="VKZ41" s="46"/>
      <c r="VLA41" s="46"/>
      <c r="VLB41" s="47"/>
      <c r="VLC41" s="48"/>
      <c r="VLD41" s="48"/>
      <c r="VLE41" s="44"/>
      <c r="VLF41" s="44"/>
      <c r="VLG41" s="44"/>
      <c r="VLH41" s="44"/>
      <c r="VLI41" s="49"/>
      <c r="VLJ41" s="50"/>
      <c r="VLK41" s="37"/>
      <c r="VLL41" s="40"/>
      <c r="VLM41" s="41"/>
      <c r="VLN41" s="42"/>
      <c r="VLO41" s="43"/>
      <c r="VLP41" s="44"/>
      <c r="VLQ41" s="45"/>
      <c r="VLR41" s="45"/>
      <c r="VLS41" s="45"/>
      <c r="VLT41" s="45"/>
      <c r="VLU41" s="45"/>
      <c r="VLV41" s="46"/>
      <c r="VLW41" s="46"/>
      <c r="VLX41" s="46"/>
      <c r="VLY41" s="46"/>
      <c r="VLZ41" s="46"/>
      <c r="VMA41" s="46"/>
      <c r="VMB41" s="46"/>
      <c r="VMC41" s="46"/>
      <c r="VMD41" s="46"/>
      <c r="VME41" s="46"/>
      <c r="VMF41" s="47"/>
      <c r="VMG41" s="48"/>
      <c r="VMH41" s="48"/>
      <c r="VMI41" s="44"/>
      <c r="VMJ41" s="44"/>
      <c r="VMK41" s="44"/>
      <c r="VML41" s="44"/>
      <c r="VMM41" s="49"/>
      <c r="VMN41" s="50"/>
      <c r="VMO41" s="37"/>
      <c r="VMP41" s="40"/>
      <c r="VMQ41" s="41"/>
      <c r="VMR41" s="42"/>
      <c r="VMS41" s="43"/>
      <c r="VMT41" s="44"/>
      <c r="VMU41" s="45"/>
      <c r="VMV41" s="45"/>
      <c r="VMW41" s="45"/>
      <c r="VMX41" s="45"/>
      <c r="VMY41" s="45"/>
      <c r="VMZ41" s="46"/>
      <c r="VNA41" s="46"/>
      <c r="VNB41" s="46"/>
      <c r="VNC41" s="46"/>
      <c r="VND41" s="46"/>
      <c r="VNE41" s="46"/>
      <c r="VNF41" s="46"/>
      <c r="VNG41" s="46"/>
      <c r="VNH41" s="46"/>
      <c r="VNI41" s="46"/>
      <c r="VNJ41" s="47"/>
      <c r="VNK41" s="48"/>
      <c r="VNL41" s="48"/>
      <c r="VNM41" s="44"/>
      <c r="VNN41" s="44"/>
      <c r="VNO41" s="44"/>
      <c r="VNP41" s="44"/>
      <c r="VNQ41" s="49"/>
      <c r="VNR41" s="50"/>
      <c r="VNS41" s="37"/>
      <c r="VNT41" s="40"/>
      <c r="VNU41" s="41"/>
      <c r="VNV41" s="42"/>
      <c r="VNW41" s="43"/>
      <c r="VNX41" s="44"/>
      <c r="VNY41" s="45"/>
      <c r="VNZ41" s="45"/>
      <c r="VOA41" s="45"/>
      <c r="VOB41" s="45"/>
      <c r="VOC41" s="45"/>
      <c r="VOD41" s="46"/>
      <c r="VOE41" s="46"/>
      <c r="VOF41" s="46"/>
      <c r="VOG41" s="46"/>
      <c r="VOH41" s="46"/>
      <c r="VOI41" s="46"/>
      <c r="VOJ41" s="46"/>
      <c r="VOK41" s="46"/>
      <c r="VOL41" s="46"/>
      <c r="VOM41" s="46"/>
      <c r="VON41" s="47"/>
      <c r="VOO41" s="48"/>
      <c r="VOP41" s="48"/>
      <c r="VOQ41" s="44"/>
      <c r="VOR41" s="44"/>
      <c r="VOS41" s="44"/>
      <c r="VOT41" s="44"/>
      <c r="VOU41" s="49"/>
      <c r="VOV41" s="50"/>
      <c r="VOW41" s="37"/>
      <c r="VOX41" s="40"/>
      <c r="VOY41" s="41"/>
      <c r="VOZ41" s="42"/>
      <c r="VPA41" s="43"/>
      <c r="VPB41" s="44"/>
      <c r="VPC41" s="45"/>
      <c r="VPD41" s="45"/>
      <c r="VPE41" s="45"/>
      <c r="VPF41" s="45"/>
      <c r="VPG41" s="45"/>
      <c r="VPH41" s="46"/>
      <c r="VPI41" s="46"/>
      <c r="VPJ41" s="46"/>
      <c r="VPK41" s="46"/>
      <c r="VPL41" s="46"/>
      <c r="VPM41" s="46"/>
      <c r="VPN41" s="46"/>
      <c r="VPO41" s="46"/>
      <c r="VPP41" s="46"/>
      <c r="VPQ41" s="46"/>
      <c r="VPR41" s="47"/>
      <c r="VPS41" s="48"/>
      <c r="VPT41" s="48"/>
      <c r="VPU41" s="44"/>
      <c r="VPV41" s="44"/>
      <c r="VPW41" s="44"/>
      <c r="VPX41" s="44"/>
      <c r="VPY41" s="49"/>
      <c r="VPZ41" s="50"/>
      <c r="VQA41" s="37"/>
      <c r="VQB41" s="40"/>
      <c r="VQC41" s="41"/>
      <c r="VQD41" s="42"/>
      <c r="VQE41" s="43"/>
      <c r="VQF41" s="44"/>
      <c r="VQG41" s="45"/>
      <c r="VQH41" s="45"/>
      <c r="VQI41" s="45"/>
      <c r="VQJ41" s="45"/>
      <c r="VQK41" s="45"/>
      <c r="VQL41" s="46"/>
      <c r="VQM41" s="46"/>
      <c r="VQN41" s="46"/>
      <c r="VQO41" s="46"/>
      <c r="VQP41" s="46"/>
      <c r="VQQ41" s="46"/>
      <c r="VQR41" s="46"/>
      <c r="VQS41" s="46"/>
      <c r="VQT41" s="46"/>
      <c r="VQU41" s="46"/>
      <c r="VQV41" s="47"/>
      <c r="VQW41" s="48"/>
      <c r="VQX41" s="48"/>
      <c r="VQY41" s="44"/>
      <c r="VQZ41" s="44"/>
      <c r="VRA41" s="44"/>
      <c r="VRB41" s="44"/>
      <c r="VRC41" s="49"/>
      <c r="VRD41" s="50"/>
      <c r="VRE41" s="37"/>
      <c r="VRF41" s="40"/>
      <c r="VRG41" s="41"/>
      <c r="VRH41" s="42"/>
      <c r="VRI41" s="43"/>
      <c r="VRJ41" s="44"/>
      <c r="VRK41" s="45"/>
      <c r="VRL41" s="45"/>
      <c r="VRM41" s="45"/>
      <c r="VRN41" s="45"/>
      <c r="VRO41" s="45"/>
      <c r="VRP41" s="46"/>
      <c r="VRQ41" s="46"/>
      <c r="VRR41" s="46"/>
      <c r="VRS41" s="46"/>
      <c r="VRT41" s="46"/>
      <c r="VRU41" s="46"/>
      <c r="VRV41" s="46"/>
      <c r="VRW41" s="46"/>
      <c r="VRX41" s="46"/>
      <c r="VRY41" s="46"/>
      <c r="VRZ41" s="47"/>
      <c r="VSA41" s="48"/>
      <c r="VSB41" s="48"/>
      <c r="VSC41" s="44"/>
      <c r="VSD41" s="44"/>
      <c r="VSE41" s="44"/>
      <c r="VSF41" s="44"/>
      <c r="VSG41" s="49"/>
      <c r="VSH41" s="50"/>
      <c r="VSI41" s="37"/>
      <c r="VSJ41" s="40"/>
      <c r="VSK41" s="41"/>
      <c r="VSL41" s="42"/>
      <c r="VSM41" s="43"/>
      <c r="VSN41" s="44"/>
      <c r="VSO41" s="45"/>
      <c r="VSP41" s="45"/>
      <c r="VSQ41" s="45"/>
      <c r="VSR41" s="45"/>
      <c r="VSS41" s="45"/>
      <c r="VST41" s="46"/>
      <c r="VSU41" s="46"/>
      <c r="VSV41" s="46"/>
      <c r="VSW41" s="46"/>
      <c r="VSX41" s="46"/>
      <c r="VSY41" s="46"/>
      <c r="VSZ41" s="46"/>
      <c r="VTA41" s="46"/>
      <c r="VTB41" s="46"/>
      <c r="VTC41" s="46"/>
      <c r="VTD41" s="47"/>
      <c r="VTE41" s="48"/>
      <c r="VTF41" s="48"/>
      <c r="VTG41" s="44"/>
      <c r="VTH41" s="44"/>
      <c r="VTI41" s="44"/>
      <c r="VTJ41" s="44"/>
      <c r="VTK41" s="49"/>
      <c r="VTL41" s="50"/>
      <c r="VTM41" s="37"/>
      <c r="VTN41" s="40"/>
      <c r="VTO41" s="41"/>
      <c r="VTP41" s="42"/>
      <c r="VTQ41" s="43"/>
      <c r="VTR41" s="44"/>
      <c r="VTS41" s="45"/>
      <c r="VTT41" s="45"/>
      <c r="VTU41" s="45"/>
      <c r="VTV41" s="45"/>
      <c r="VTW41" s="45"/>
      <c r="VTX41" s="46"/>
      <c r="VTY41" s="46"/>
      <c r="VTZ41" s="46"/>
      <c r="VUA41" s="46"/>
      <c r="VUB41" s="46"/>
      <c r="VUC41" s="46"/>
      <c r="VUD41" s="46"/>
      <c r="VUE41" s="46"/>
      <c r="VUF41" s="46"/>
      <c r="VUG41" s="46"/>
      <c r="VUH41" s="47"/>
      <c r="VUI41" s="48"/>
      <c r="VUJ41" s="48"/>
      <c r="VUK41" s="44"/>
      <c r="VUL41" s="44"/>
      <c r="VUM41" s="44"/>
      <c r="VUN41" s="44"/>
      <c r="VUO41" s="49"/>
      <c r="VUP41" s="50"/>
      <c r="VUQ41" s="37"/>
      <c r="VUR41" s="40"/>
      <c r="VUS41" s="41"/>
      <c r="VUT41" s="42"/>
      <c r="VUU41" s="43"/>
      <c r="VUV41" s="44"/>
      <c r="VUW41" s="45"/>
      <c r="VUX41" s="45"/>
      <c r="VUY41" s="45"/>
      <c r="VUZ41" s="45"/>
      <c r="VVA41" s="45"/>
      <c r="VVB41" s="46"/>
      <c r="VVC41" s="46"/>
      <c r="VVD41" s="46"/>
      <c r="VVE41" s="46"/>
      <c r="VVF41" s="46"/>
      <c r="VVG41" s="46"/>
      <c r="VVH41" s="46"/>
      <c r="VVI41" s="46"/>
      <c r="VVJ41" s="46"/>
      <c r="VVK41" s="46"/>
      <c r="VVL41" s="47"/>
      <c r="VVM41" s="48"/>
      <c r="VVN41" s="48"/>
      <c r="VVO41" s="44"/>
      <c r="VVP41" s="44"/>
      <c r="VVQ41" s="44"/>
      <c r="VVR41" s="44"/>
      <c r="VVS41" s="49"/>
      <c r="VVT41" s="50"/>
      <c r="VVU41" s="37"/>
      <c r="VVV41" s="40"/>
      <c r="VVW41" s="41"/>
      <c r="VVX41" s="42"/>
      <c r="VVY41" s="43"/>
      <c r="VVZ41" s="44"/>
      <c r="VWA41" s="45"/>
      <c r="VWB41" s="45"/>
      <c r="VWC41" s="45"/>
      <c r="VWD41" s="45"/>
      <c r="VWE41" s="45"/>
      <c r="VWF41" s="46"/>
      <c r="VWG41" s="46"/>
      <c r="VWH41" s="46"/>
      <c r="VWI41" s="46"/>
      <c r="VWJ41" s="46"/>
      <c r="VWK41" s="46"/>
      <c r="VWL41" s="46"/>
      <c r="VWM41" s="46"/>
      <c r="VWN41" s="46"/>
      <c r="VWO41" s="46"/>
      <c r="VWP41" s="47"/>
      <c r="VWQ41" s="48"/>
      <c r="VWR41" s="48"/>
      <c r="VWS41" s="44"/>
      <c r="VWT41" s="44"/>
      <c r="VWU41" s="44"/>
      <c r="VWV41" s="44"/>
      <c r="VWW41" s="49"/>
      <c r="VWX41" s="50"/>
      <c r="VWY41" s="37"/>
      <c r="VWZ41" s="40"/>
      <c r="VXA41" s="41"/>
      <c r="VXB41" s="42"/>
      <c r="VXC41" s="43"/>
      <c r="VXD41" s="44"/>
      <c r="VXE41" s="45"/>
      <c r="VXF41" s="45"/>
      <c r="VXG41" s="45"/>
      <c r="VXH41" s="45"/>
      <c r="VXI41" s="45"/>
      <c r="VXJ41" s="46"/>
      <c r="VXK41" s="46"/>
      <c r="VXL41" s="46"/>
      <c r="VXM41" s="46"/>
      <c r="VXN41" s="46"/>
      <c r="VXO41" s="46"/>
      <c r="VXP41" s="46"/>
      <c r="VXQ41" s="46"/>
      <c r="VXR41" s="46"/>
      <c r="VXS41" s="46"/>
      <c r="VXT41" s="47"/>
      <c r="VXU41" s="48"/>
      <c r="VXV41" s="48"/>
      <c r="VXW41" s="44"/>
      <c r="VXX41" s="44"/>
      <c r="VXY41" s="44"/>
      <c r="VXZ41" s="44"/>
      <c r="VYA41" s="49"/>
      <c r="VYB41" s="50"/>
      <c r="VYC41" s="37"/>
      <c r="VYD41" s="40"/>
      <c r="VYE41" s="41"/>
      <c r="VYF41" s="42"/>
      <c r="VYG41" s="43"/>
      <c r="VYH41" s="44"/>
      <c r="VYI41" s="45"/>
      <c r="VYJ41" s="45"/>
      <c r="VYK41" s="45"/>
      <c r="VYL41" s="45"/>
      <c r="VYM41" s="45"/>
      <c r="VYN41" s="46"/>
      <c r="VYO41" s="46"/>
      <c r="VYP41" s="46"/>
      <c r="VYQ41" s="46"/>
      <c r="VYR41" s="46"/>
      <c r="VYS41" s="46"/>
      <c r="VYT41" s="46"/>
      <c r="VYU41" s="46"/>
      <c r="VYV41" s="46"/>
      <c r="VYW41" s="46"/>
      <c r="VYX41" s="47"/>
      <c r="VYY41" s="48"/>
      <c r="VYZ41" s="48"/>
      <c r="VZA41" s="44"/>
      <c r="VZB41" s="44"/>
      <c r="VZC41" s="44"/>
      <c r="VZD41" s="44"/>
      <c r="VZE41" s="49"/>
      <c r="VZF41" s="50"/>
      <c r="VZG41" s="37"/>
      <c r="VZH41" s="40"/>
      <c r="VZI41" s="41"/>
      <c r="VZJ41" s="42"/>
      <c r="VZK41" s="43"/>
      <c r="VZL41" s="44"/>
      <c r="VZM41" s="45"/>
      <c r="VZN41" s="45"/>
      <c r="VZO41" s="45"/>
      <c r="VZP41" s="45"/>
      <c r="VZQ41" s="45"/>
      <c r="VZR41" s="46"/>
      <c r="VZS41" s="46"/>
      <c r="VZT41" s="46"/>
      <c r="VZU41" s="46"/>
      <c r="VZV41" s="46"/>
      <c r="VZW41" s="46"/>
      <c r="VZX41" s="46"/>
      <c r="VZY41" s="46"/>
      <c r="VZZ41" s="46"/>
      <c r="WAA41" s="46"/>
      <c r="WAB41" s="47"/>
      <c r="WAC41" s="48"/>
      <c r="WAD41" s="48"/>
      <c r="WAE41" s="44"/>
      <c r="WAF41" s="44"/>
      <c r="WAG41" s="44"/>
      <c r="WAH41" s="44"/>
      <c r="WAI41" s="49"/>
      <c r="WAJ41" s="50"/>
      <c r="WAK41" s="37"/>
      <c r="WAL41" s="40"/>
      <c r="WAM41" s="41"/>
      <c r="WAN41" s="42"/>
      <c r="WAO41" s="43"/>
      <c r="WAP41" s="44"/>
      <c r="WAQ41" s="45"/>
      <c r="WAR41" s="45"/>
      <c r="WAS41" s="45"/>
      <c r="WAT41" s="45"/>
      <c r="WAU41" s="45"/>
      <c r="WAV41" s="46"/>
      <c r="WAW41" s="46"/>
      <c r="WAX41" s="46"/>
      <c r="WAY41" s="46"/>
      <c r="WAZ41" s="46"/>
      <c r="WBA41" s="46"/>
      <c r="WBB41" s="46"/>
      <c r="WBC41" s="46"/>
      <c r="WBD41" s="46"/>
      <c r="WBE41" s="46"/>
      <c r="WBF41" s="47"/>
      <c r="WBG41" s="48"/>
      <c r="WBH41" s="48"/>
      <c r="WBI41" s="44"/>
      <c r="WBJ41" s="44"/>
      <c r="WBK41" s="44"/>
      <c r="WBL41" s="44"/>
      <c r="WBM41" s="49"/>
      <c r="WBN41" s="50"/>
      <c r="WBO41" s="37"/>
      <c r="WBP41" s="40"/>
      <c r="WBQ41" s="41"/>
      <c r="WBR41" s="42"/>
      <c r="WBS41" s="43"/>
      <c r="WBT41" s="44"/>
      <c r="WBU41" s="45"/>
      <c r="WBV41" s="45"/>
      <c r="WBW41" s="45"/>
      <c r="WBX41" s="45"/>
      <c r="WBY41" s="45"/>
      <c r="WBZ41" s="46"/>
      <c r="WCA41" s="46"/>
      <c r="WCB41" s="46"/>
      <c r="WCC41" s="46"/>
      <c r="WCD41" s="46"/>
      <c r="WCE41" s="46"/>
      <c r="WCF41" s="46"/>
      <c r="WCG41" s="46"/>
      <c r="WCH41" s="46"/>
      <c r="WCI41" s="46"/>
      <c r="WCJ41" s="47"/>
      <c r="WCK41" s="48"/>
      <c r="WCL41" s="48"/>
      <c r="WCM41" s="44"/>
      <c r="WCN41" s="44"/>
      <c r="WCO41" s="44"/>
      <c r="WCP41" s="44"/>
      <c r="WCQ41" s="49"/>
      <c r="WCR41" s="50"/>
      <c r="WCS41" s="37"/>
      <c r="WCT41" s="40"/>
      <c r="WCU41" s="41"/>
      <c r="WCV41" s="42"/>
      <c r="WCW41" s="43"/>
      <c r="WCX41" s="44"/>
      <c r="WCY41" s="45"/>
      <c r="WCZ41" s="45"/>
      <c r="WDA41" s="45"/>
      <c r="WDB41" s="45"/>
      <c r="WDC41" s="45"/>
      <c r="WDD41" s="46"/>
      <c r="WDE41" s="46"/>
      <c r="WDF41" s="46"/>
      <c r="WDG41" s="46"/>
      <c r="WDH41" s="46"/>
      <c r="WDI41" s="46"/>
      <c r="WDJ41" s="46"/>
      <c r="WDK41" s="46"/>
      <c r="WDL41" s="46"/>
      <c r="WDM41" s="46"/>
      <c r="WDN41" s="47"/>
      <c r="WDO41" s="48"/>
      <c r="WDP41" s="48"/>
      <c r="WDQ41" s="44"/>
      <c r="WDR41" s="44"/>
      <c r="WDS41" s="44"/>
      <c r="WDT41" s="44"/>
      <c r="WDU41" s="49"/>
      <c r="WDV41" s="50"/>
      <c r="WDW41" s="37"/>
      <c r="WDX41" s="40"/>
      <c r="WDY41" s="41"/>
      <c r="WDZ41" s="42"/>
      <c r="WEA41" s="43"/>
      <c r="WEB41" s="44"/>
      <c r="WEC41" s="45"/>
      <c r="WED41" s="45"/>
      <c r="WEE41" s="45"/>
      <c r="WEF41" s="45"/>
      <c r="WEG41" s="45"/>
      <c r="WEH41" s="46"/>
      <c r="WEI41" s="46"/>
      <c r="WEJ41" s="46"/>
      <c r="WEK41" s="46"/>
      <c r="WEL41" s="46"/>
      <c r="WEM41" s="46"/>
      <c r="WEN41" s="46"/>
      <c r="WEO41" s="46"/>
      <c r="WEP41" s="46"/>
      <c r="WEQ41" s="46"/>
      <c r="WER41" s="47"/>
      <c r="WES41" s="48"/>
      <c r="WET41" s="48"/>
      <c r="WEU41" s="44"/>
      <c r="WEV41" s="44"/>
      <c r="WEW41" s="44"/>
      <c r="WEX41" s="44"/>
      <c r="WEY41" s="49"/>
      <c r="WEZ41" s="50"/>
      <c r="WFA41" s="37"/>
      <c r="WFB41" s="40"/>
      <c r="WFC41" s="41"/>
      <c r="WFD41" s="42"/>
      <c r="WFE41" s="43"/>
      <c r="WFF41" s="44"/>
      <c r="WFG41" s="45"/>
      <c r="WFH41" s="45"/>
      <c r="WFI41" s="45"/>
      <c r="WFJ41" s="45"/>
      <c r="WFK41" s="45"/>
      <c r="WFL41" s="46"/>
      <c r="WFM41" s="46"/>
      <c r="WFN41" s="46"/>
      <c r="WFO41" s="46"/>
      <c r="WFP41" s="46"/>
      <c r="WFQ41" s="46"/>
      <c r="WFR41" s="46"/>
      <c r="WFS41" s="46"/>
      <c r="WFT41" s="46"/>
      <c r="WFU41" s="46"/>
      <c r="WFV41" s="47"/>
      <c r="WFW41" s="48"/>
      <c r="WFX41" s="48"/>
      <c r="WFY41" s="44"/>
      <c r="WFZ41" s="44"/>
      <c r="WGA41" s="44"/>
      <c r="WGB41" s="44"/>
      <c r="WGC41" s="49"/>
      <c r="WGD41" s="50"/>
      <c r="WGE41" s="37"/>
      <c r="WGF41" s="40"/>
      <c r="WGG41" s="41"/>
      <c r="WGH41" s="42"/>
      <c r="WGI41" s="43"/>
      <c r="WGJ41" s="44"/>
      <c r="WGK41" s="45"/>
      <c r="WGL41" s="45"/>
      <c r="WGM41" s="45"/>
      <c r="WGN41" s="45"/>
      <c r="WGO41" s="45"/>
      <c r="WGP41" s="46"/>
      <c r="WGQ41" s="46"/>
      <c r="WGR41" s="46"/>
      <c r="WGS41" s="46"/>
      <c r="WGT41" s="46"/>
      <c r="WGU41" s="46"/>
      <c r="WGV41" s="46"/>
      <c r="WGW41" s="46"/>
      <c r="WGX41" s="46"/>
      <c r="WGY41" s="46"/>
      <c r="WGZ41" s="47"/>
      <c r="WHA41" s="48"/>
      <c r="WHB41" s="48"/>
      <c r="WHC41" s="44"/>
      <c r="WHD41" s="44"/>
      <c r="WHE41" s="44"/>
      <c r="WHF41" s="44"/>
      <c r="WHG41" s="49"/>
      <c r="WHH41" s="50"/>
      <c r="WHI41" s="37"/>
      <c r="WHJ41" s="40"/>
      <c r="WHK41" s="41"/>
      <c r="WHL41" s="42"/>
      <c r="WHM41" s="43"/>
      <c r="WHN41" s="44"/>
      <c r="WHO41" s="45"/>
      <c r="WHP41" s="45"/>
      <c r="WHQ41" s="45"/>
      <c r="WHR41" s="45"/>
      <c r="WHS41" s="45"/>
      <c r="WHT41" s="46"/>
      <c r="WHU41" s="46"/>
      <c r="WHV41" s="46"/>
      <c r="WHW41" s="46"/>
      <c r="WHX41" s="46"/>
      <c r="WHY41" s="46"/>
      <c r="WHZ41" s="46"/>
      <c r="WIA41" s="46"/>
      <c r="WIB41" s="46"/>
      <c r="WIC41" s="46"/>
      <c r="WID41" s="47"/>
      <c r="WIE41" s="48"/>
      <c r="WIF41" s="48"/>
      <c r="WIG41" s="44"/>
      <c r="WIH41" s="44"/>
      <c r="WII41" s="44"/>
      <c r="WIJ41" s="44"/>
      <c r="WIK41" s="49"/>
      <c r="WIL41" s="50"/>
      <c r="WIM41" s="37"/>
      <c r="WIN41" s="40"/>
      <c r="WIO41" s="41"/>
      <c r="WIP41" s="42"/>
      <c r="WIQ41" s="43"/>
      <c r="WIR41" s="44"/>
      <c r="WIS41" s="45"/>
      <c r="WIT41" s="45"/>
      <c r="WIU41" s="45"/>
      <c r="WIV41" s="45"/>
      <c r="WIW41" s="45"/>
      <c r="WIX41" s="46"/>
      <c r="WIY41" s="46"/>
      <c r="WIZ41" s="46"/>
      <c r="WJA41" s="46"/>
      <c r="WJB41" s="46"/>
      <c r="WJC41" s="46"/>
      <c r="WJD41" s="46"/>
      <c r="WJE41" s="46"/>
      <c r="WJF41" s="46"/>
      <c r="WJG41" s="46"/>
      <c r="WJH41" s="47"/>
      <c r="WJI41" s="48"/>
      <c r="WJJ41" s="48"/>
      <c r="WJK41" s="44"/>
      <c r="WJL41" s="44"/>
      <c r="WJM41" s="44"/>
      <c r="WJN41" s="44"/>
      <c r="WJO41" s="49"/>
      <c r="WJP41" s="50"/>
      <c r="WJQ41" s="37"/>
      <c r="WJR41" s="40"/>
      <c r="WJS41" s="41"/>
      <c r="WJT41" s="42"/>
      <c r="WJU41" s="43"/>
      <c r="WJV41" s="44"/>
      <c r="WJW41" s="45"/>
      <c r="WJX41" s="45"/>
      <c r="WJY41" s="45"/>
      <c r="WJZ41" s="45"/>
      <c r="WKA41" s="45"/>
      <c r="WKB41" s="46"/>
      <c r="WKC41" s="46"/>
      <c r="WKD41" s="46"/>
      <c r="WKE41" s="46"/>
      <c r="WKF41" s="46"/>
      <c r="WKG41" s="46"/>
      <c r="WKH41" s="46"/>
      <c r="WKI41" s="46"/>
      <c r="WKJ41" s="46"/>
      <c r="WKK41" s="46"/>
      <c r="WKL41" s="47"/>
      <c r="WKM41" s="48"/>
      <c r="WKN41" s="48"/>
      <c r="WKO41" s="44"/>
      <c r="WKP41" s="44"/>
      <c r="WKQ41" s="44"/>
      <c r="WKR41" s="44"/>
      <c r="WKS41" s="49"/>
      <c r="WKT41" s="50"/>
      <c r="WKU41" s="37"/>
      <c r="WKV41" s="40"/>
      <c r="WKW41" s="41"/>
      <c r="WKX41" s="42"/>
      <c r="WKY41" s="43"/>
      <c r="WKZ41" s="44"/>
      <c r="WLA41" s="45"/>
      <c r="WLB41" s="45"/>
      <c r="WLC41" s="45"/>
      <c r="WLD41" s="45"/>
      <c r="WLE41" s="45"/>
      <c r="WLF41" s="46"/>
      <c r="WLG41" s="46"/>
      <c r="WLH41" s="46"/>
      <c r="WLI41" s="46"/>
      <c r="WLJ41" s="46"/>
      <c r="WLK41" s="46"/>
      <c r="WLL41" s="46"/>
      <c r="WLM41" s="46"/>
      <c r="WLN41" s="46"/>
      <c r="WLO41" s="46"/>
      <c r="WLP41" s="47"/>
      <c r="WLQ41" s="48"/>
      <c r="WLR41" s="48"/>
      <c r="WLS41" s="44"/>
      <c r="WLT41" s="44"/>
      <c r="WLU41" s="44"/>
      <c r="WLV41" s="44"/>
      <c r="WLW41" s="49"/>
      <c r="WLX41" s="50"/>
      <c r="WLY41" s="37"/>
      <c r="WLZ41" s="40"/>
      <c r="WMA41" s="41"/>
      <c r="WMB41" s="42"/>
      <c r="WMC41" s="43"/>
      <c r="WMD41" s="44"/>
      <c r="WME41" s="45"/>
      <c r="WMF41" s="45"/>
      <c r="WMG41" s="45"/>
      <c r="WMH41" s="45"/>
      <c r="WMI41" s="45"/>
      <c r="WMJ41" s="46"/>
      <c r="WMK41" s="46"/>
      <c r="WML41" s="46"/>
      <c r="WMM41" s="46"/>
      <c r="WMN41" s="46"/>
      <c r="WMO41" s="46"/>
      <c r="WMP41" s="46"/>
      <c r="WMQ41" s="46"/>
      <c r="WMR41" s="46"/>
      <c r="WMS41" s="46"/>
      <c r="WMT41" s="47"/>
      <c r="WMU41" s="48"/>
      <c r="WMV41" s="48"/>
      <c r="WMW41" s="44"/>
      <c r="WMX41" s="44"/>
      <c r="WMY41" s="44"/>
      <c r="WMZ41" s="44"/>
      <c r="WNA41" s="49"/>
      <c r="WNB41" s="50"/>
      <c r="WNC41" s="37"/>
      <c r="WND41" s="40"/>
      <c r="WNE41" s="41"/>
      <c r="WNF41" s="42"/>
      <c r="WNG41" s="43"/>
      <c r="WNH41" s="44"/>
      <c r="WNI41" s="45"/>
      <c r="WNJ41" s="45"/>
      <c r="WNK41" s="45"/>
      <c r="WNL41" s="45"/>
      <c r="WNM41" s="45"/>
      <c r="WNN41" s="46"/>
      <c r="WNO41" s="46"/>
      <c r="WNP41" s="46"/>
      <c r="WNQ41" s="46"/>
      <c r="WNR41" s="46"/>
      <c r="WNS41" s="46"/>
      <c r="WNT41" s="46"/>
      <c r="WNU41" s="46"/>
      <c r="WNV41" s="46"/>
      <c r="WNW41" s="46"/>
      <c r="WNX41" s="47"/>
      <c r="WNY41" s="48"/>
      <c r="WNZ41" s="48"/>
      <c r="WOA41" s="44"/>
      <c r="WOB41" s="44"/>
      <c r="WOC41" s="44"/>
      <c r="WOD41" s="44"/>
      <c r="WOE41" s="49"/>
      <c r="WOF41" s="50"/>
      <c r="WOG41" s="37"/>
      <c r="WOH41" s="40"/>
      <c r="WOI41" s="41"/>
      <c r="WOJ41" s="42"/>
      <c r="WOK41" s="43"/>
      <c r="WOL41" s="44"/>
      <c r="WOM41" s="45"/>
      <c r="WON41" s="45"/>
      <c r="WOO41" s="45"/>
      <c r="WOP41" s="45"/>
      <c r="WOQ41" s="45"/>
      <c r="WOR41" s="46"/>
      <c r="WOS41" s="46"/>
      <c r="WOT41" s="46"/>
      <c r="WOU41" s="46"/>
      <c r="WOV41" s="46"/>
      <c r="WOW41" s="46"/>
      <c r="WOX41" s="46"/>
      <c r="WOY41" s="46"/>
      <c r="WOZ41" s="46"/>
      <c r="WPA41" s="46"/>
      <c r="WPB41" s="47"/>
      <c r="WPC41" s="48"/>
      <c r="WPD41" s="48"/>
      <c r="WPE41" s="44"/>
      <c r="WPF41" s="44"/>
      <c r="WPG41" s="44"/>
      <c r="WPH41" s="44"/>
      <c r="WPI41" s="49"/>
      <c r="WPJ41" s="50"/>
      <c r="WPK41" s="37"/>
      <c r="WPL41" s="40"/>
      <c r="WPM41" s="41"/>
      <c r="WPN41" s="42"/>
      <c r="WPO41" s="43"/>
      <c r="WPP41" s="44"/>
      <c r="WPQ41" s="45"/>
      <c r="WPR41" s="45"/>
      <c r="WPS41" s="45"/>
      <c r="WPT41" s="45"/>
      <c r="WPU41" s="45"/>
      <c r="WPV41" s="46"/>
      <c r="WPW41" s="46"/>
      <c r="WPX41" s="46"/>
      <c r="WPY41" s="46"/>
      <c r="WPZ41" s="46"/>
      <c r="WQA41" s="46"/>
      <c r="WQB41" s="46"/>
      <c r="WQC41" s="46"/>
      <c r="WQD41" s="46"/>
      <c r="WQE41" s="46"/>
      <c r="WQF41" s="47"/>
      <c r="WQG41" s="48"/>
      <c r="WQH41" s="48"/>
      <c r="WQI41" s="44"/>
      <c r="WQJ41" s="44"/>
      <c r="WQK41" s="44"/>
      <c r="WQL41" s="44"/>
      <c r="WQM41" s="49"/>
      <c r="WQN41" s="50"/>
      <c r="WQO41" s="37"/>
      <c r="WQP41" s="40"/>
      <c r="WQQ41" s="41"/>
      <c r="WQR41" s="42"/>
      <c r="WQS41" s="43"/>
      <c r="WQT41" s="44"/>
      <c r="WQU41" s="45"/>
      <c r="WQV41" s="45"/>
      <c r="WQW41" s="45"/>
      <c r="WQX41" s="45"/>
      <c r="WQY41" s="45"/>
      <c r="WQZ41" s="46"/>
      <c r="WRA41" s="46"/>
      <c r="WRB41" s="46"/>
      <c r="WRC41" s="46"/>
      <c r="WRD41" s="46"/>
      <c r="WRE41" s="46"/>
      <c r="WRF41" s="46"/>
      <c r="WRG41" s="46"/>
      <c r="WRH41" s="46"/>
      <c r="WRI41" s="46"/>
      <c r="WRJ41" s="47"/>
      <c r="WRK41" s="48"/>
      <c r="WRL41" s="48"/>
      <c r="WRM41" s="44"/>
      <c r="WRN41" s="44"/>
      <c r="WRO41" s="44"/>
      <c r="WRP41" s="44"/>
      <c r="WRQ41" s="49"/>
      <c r="WRR41" s="50"/>
      <c r="WRS41" s="37"/>
      <c r="WRT41" s="40"/>
      <c r="WRU41" s="41"/>
      <c r="WRV41" s="42"/>
      <c r="WRW41" s="43"/>
      <c r="WRX41" s="44"/>
      <c r="WRY41" s="45"/>
      <c r="WRZ41" s="45"/>
      <c r="WSA41" s="45"/>
      <c r="WSB41" s="45"/>
      <c r="WSC41" s="45"/>
      <c r="WSD41" s="46"/>
      <c r="WSE41" s="46"/>
      <c r="WSF41" s="46"/>
      <c r="WSG41" s="46"/>
      <c r="WSH41" s="46"/>
      <c r="WSI41" s="46"/>
      <c r="WSJ41" s="46"/>
      <c r="WSK41" s="46"/>
      <c r="WSL41" s="46"/>
      <c r="WSM41" s="46"/>
      <c r="WSN41" s="47"/>
      <c r="WSO41" s="48"/>
      <c r="WSP41" s="48"/>
      <c r="WSQ41" s="44"/>
      <c r="WSR41" s="44"/>
      <c r="WSS41" s="44"/>
      <c r="WST41" s="44"/>
      <c r="WSU41" s="49"/>
      <c r="WSV41" s="50"/>
      <c r="WSW41" s="37"/>
      <c r="WSX41" s="40"/>
      <c r="WSY41" s="41"/>
      <c r="WSZ41" s="42"/>
      <c r="WTA41" s="43"/>
      <c r="WTB41" s="44"/>
      <c r="WTC41" s="45"/>
      <c r="WTD41" s="45"/>
      <c r="WTE41" s="45"/>
      <c r="WTF41" s="45"/>
      <c r="WTG41" s="45"/>
      <c r="WTH41" s="46"/>
      <c r="WTI41" s="46"/>
      <c r="WTJ41" s="46"/>
      <c r="WTK41" s="46"/>
      <c r="WTL41" s="46"/>
      <c r="WTM41" s="46"/>
      <c r="WTN41" s="46"/>
      <c r="WTO41" s="46"/>
      <c r="WTP41" s="46"/>
      <c r="WTQ41" s="46"/>
      <c r="WTR41" s="47"/>
      <c r="WTS41" s="48"/>
      <c r="WTT41" s="48"/>
      <c r="WTU41" s="44"/>
      <c r="WTV41" s="44"/>
      <c r="WTW41" s="44"/>
      <c r="WTX41" s="44"/>
      <c r="WTY41" s="49"/>
      <c r="WTZ41" s="50"/>
      <c r="WUA41" s="37"/>
      <c r="WUB41" s="40"/>
      <c r="WUC41" s="41"/>
      <c r="WUD41" s="42"/>
      <c r="WUE41" s="43"/>
      <c r="WUF41" s="44"/>
      <c r="WUG41" s="45"/>
      <c r="WUH41" s="45"/>
      <c r="WUI41" s="45"/>
      <c r="WUJ41" s="45"/>
      <c r="WUK41" s="45"/>
      <c r="WUL41" s="46"/>
      <c r="WUM41" s="46"/>
      <c r="WUN41" s="46"/>
      <c r="WUO41" s="46"/>
      <c r="WUP41" s="46"/>
      <c r="WUQ41" s="46"/>
      <c r="WUR41" s="46"/>
      <c r="WUS41" s="46"/>
      <c r="WUT41" s="46"/>
      <c r="WUU41" s="46"/>
      <c r="WUV41" s="47"/>
      <c r="WUW41" s="48"/>
      <c r="WUX41" s="48"/>
      <c r="WUY41" s="44"/>
      <c r="WUZ41" s="44"/>
      <c r="WVA41" s="44"/>
      <c r="WVB41" s="44"/>
      <c r="WVC41" s="49"/>
      <c r="WVD41" s="50"/>
      <c r="WVE41" s="37"/>
      <c r="WVF41" s="40"/>
      <c r="WVG41" s="41"/>
      <c r="WVH41" s="42"/>
      <c r="WVI41" s="43"/>
      <c r="WVJ41" s="44"/>
      <c r="WVK41" s="45"/>
      <c r="WVL41" s="45"/>
      <c r="WVM41" s="45"/>
      <c r="WVN41" s="45"/>
      <c r="WVO41" s="45"/>
      <c r="WVP41" s="46"/>
      <c r="WVQ41" s="46"/>
      <c r="WVR41" s="46"/>
      <c r="WVS41" s="46"/>
      <c r="WVT41" s="46"/>
      <c r="WVU41" s="46"/>
      <c r="WVV41" s="46"/>
      <c r="WVW41" s="46"/>
      <c r="WVX41" s="46"/>
      <c r="WVY41" s="46"/>
      <c r="WVZ41" s="47"/>
      <c r="WWA41" s="48"/>
      <c r="WWB41" s="48"/>
      <c r="WWC41" s="44"/>
      <c r="WWD41" s="44"/>
      <c r="WWE41" s="44"/>
      <c r="WWF41" s="44"/>
      <c r="WWG41" s="49"/>
      <c r="WWH41" s="50"/>
      <c r="WWI41" s="37"/>
      <c r="WWJ41" s="40"/>
      <c r="WWK41" s="41"/>
      <c r="WWL41" s="42"/>
      <c r="WWM41" s="43"/>
      <c r="WWN41" s="44"/>
      <c r="WWO41" s="45"/>
      <c r="WWP41" s="45"/>
      <c r="WWQ41" s="45"/>
      <c r="WWR41" s="45"/>
      <c r="WWS41" s="45"/>
      <c r="WWT41" s="46"/>
      <c r="WWU41" s="46"/>
      <c r="WWV41" s="46"/>
      <c r="WWW41" s="46"/>
      <c r="WWX41" s="46"/>
      <c r="WWY41" s="46"/>
      <c r="WWZ41" s="46"/>
      <c r="WXA41" s="46"/>
      <c r="WXB41" s="46"/>
      <c r="WXC41" s="46"/>
      <c r="WXD41" s="47"/>
      <c r="WXE41" s="48"/>
      <c r="WXF41" s="48"/>
      <c r="WXG41" s="44"/>
      <c r="WXH41" s="44"/>
      <c r="WXI41" s="44"/>
      <c r="WXJ41" s="44"/>
      <c r="WXK41" s="49"/>
      <c r="WXL41" s="50"/>
      <c r="WXM41" s="37"/>
      <c r="WXN41" s="40"/>
      <c r="WXO41" s="41"/>
      <c r="WXP41" s="42"/>
      <c r="WXQ41" s="43"/>
      <c r="WXR41" s="44"/>
      <c r="WXS41" s="45"/>
      <c r="WXT41" s="45"/>
      <c r="WXU41" s="45"/>
      <c r="WXV41" s="45"/>
      <c r="WXW41" s="45"/>
      <c r="WXX41" s="46"/>
      <c r="WXY41" s="46"/>
      <c r="WXZ41" s="46"/>
      <c r="WYA41" s="46"/>
      <c r="WYB41" s="46"/>
      <c r="WYC41" s="46"/>
      <c r="WYD41" s="46"/>
      <c r="WYE41" s="46"/>
      <c r="WYF41" s="46"/>
      <c r="WYG41" s="46"/>
      <c r="WYH41" s="47"/>
      <c r="WYI41" s="48"/>
      <c r="WYJ41" s="48"/>
      <c r="WYK41" s="44"/>
      <c r="WYL41" s="44"/>
      <c r="WYM41" s="44"/>
      <c r="WYN41" s="44"/>
      <c r="WYO41" s="49"/>
      <c r="WYP41" s="50"/>
      <c r="WYQ41" s="37"/>
      <c r="WYR41" s="40"/>
      <c r="WYS41" s="41"/>
      <c r="WYT41" s="42"/>
      <c r="WYU41" s="43"/>
      <c r="WYV41" s="44"/>
      <c r="WYW41" s="45"/>
      <c r="WYX41" s="45"/>
      <c r="WYY41" s="45"/>
      <c r="WYZ41" s="45"/>
      <c r="WZA41" s="45"/>
      <c r="WZB41" s="46"/>
      <c r="WZC41" s="46"/>
      <c r="WZD41" s="46"/>
      <c r="WZE41" s="46"/>
      <c r="WZF41" s="46"/>
      <c r="WZG41" s="46"/>
      <c r="WZH41" s="46"/>
      <c r="WZI41" s="46"/>
      <c r="WZJ41" s="46"/>
      <c r="WZK41" s="46"/>
      <c r="WZL41" s="47"/>
      <c r="WZM41" s="48"/>
      <c r="WZN41" s="48"/>
      <c r="WZO41" s="44"/>
      <c r="WZP41" s="44"/>
      <c r="WZQ41" s="44"/>
      <c r="WZR41" s="44"/>
      <c r="WZS41" s="49"/>
      <c r="WZT41" s="50"/>
      <c r="WZU41" s="37"/>
      <c r="WZV41" s="40"/>
      <c r="WZW41" s="41"/>
      <c r="WZX41" s="42"/>
      <c r="WZY41" s="43"/>
      <c r="WZZ41" s="44"/>
      <c r="XAA41" s="45"/>
      <c r="XAB41" s="45"/>
      <c r="XAC41" s="45"/>
      <c r="XAD41" s="45"/>
      <c r="XAE41" s="45"/>
      <c r="XAF41" s="46"/>
      <c r="XAG41" s="46"/>
      <c r="XAH41" s="46"/>
      <c r="XAI41" s="46"/>
      <c r="XAJ41" s="46"/>
      <c r="XAK41" s="46"/>
      <c r="XAL41" s="46"/>
      <c r="XAM41" s="46"/>
      <c r="XAN41" s="46"/>
      <c r="XAO41" s="46"/>
      <c r="XAP41" s="47"/>
      <c r="XAQ41" s="48"/>
      <c r="XAR41" s="48"/>
      <c r="XAS41" s="44"/>
      <c r="XAT41" s="44"/>
      <c r="XAU41" s="44"/>
      <c r="XAV41" s="44"/>
      <c r="XAW41" s="49"/>
      <c r="XAX41" s="50"/>
      <c r="XAY41" s="37"/>
      <c r="XAZ41" s="40"/>
      <c r="XBA41" s="41"/>
      <c r="XBB41" s="42"/>
      <c r="XBC41" s="43"/>
      <c r="XBD41" s="44"/>
      <c r="XBE41" s="45"/>
      <c r="XBF41" s="45"/>
      <c r="XBG41" s="45"/>
      <c r="XBH41" s="45"/>
      <c r="XBI41" s="45"/>
      <c r="XBJ41" s="46"/>
      <c r="XBK41" s="46"/>
      <c r="XBL41" s="46"/>
      <c r="XBM41" s="46"/>
      <c r="XBN41" s="46"/>
      <c r="XBO41" s="46"/>
      <c r="XBP41" s="46"/>
      <c r="XBQ41" s="46"/>
      <c r="XBR41" s="46"/>
      <c r="XBS41" s="46"/>
      <c r="XBT41" s="47"/>
      <c r="XBU41" s="48"/>
      <c r="XBV41" s="48"/>
      <c r="XBW41" s="44"/>
      <c r="XBX41" s="44"/>
      <c r="XBY41" s="44"/>
      <c r="XBZ41" s="44"/>
      <c r="XCA41" s="49"/>
      <c r="XCB41" s="50"/>
      <c r="XCC41" s="37"/>
      <c r="XCD41" s="40"/>
      <c r="XCE41" s="41"/>
      <c r="XCF41" s="42"/>
      <c r="XCG41" s="43"/>
      <c r="XCH41" s="44"/>
      <c r="XCI41" s="45"/>
      <c r="XCJ41" s="45"/>
      <c r="XCK41" s="45"/>
      <c r="XCL41" s="45"/>
      <c r="XCM41" s="45"/>
      <c r="XCN41" s="46"/>
      <c r="XCO41" s="46"/>
      <c r="XCP41" s="46"/>
      <c r="XCQ41" s="46"/>
      <c r="XCR41" s="46"/>
      <c r="XCS41" s="46"/>
      <c r="XCT41" s="46"/>
      <c r="XCU41" s="46"/>
      <c r="XCV41" s="46"/>
      <c r="XCW41" s="46"/>
      <c r="XCX41" s="47"/>
      <c r="XCY41" s="48"/>
      <c r="XCZ41" s="48"/>
      <c r="XDA41" s="44"/>
      <c r="XDB41" s="44"/>
      <c r="XDC41" s="44"/>
      <c r="XDD41" s="44"/>
      <c r="XDE41" s="49"/>
      <c r="XDF41" s="50"/>
      <c r="XDG41" s="37"/>
      <c r="XDH41" s="40"/>
      <c r="XDI41" s="41"/>
      <c r="XDJ41" s="42"/>
      <c r="XDK41" s="43"/>
    </row>
    <row r="42" spans="1:16339" s="51" customFormat="1" ht="31.5" hidden="1">
      <c r="A42" s="223">
        <v>1</v>
      </c>
      <c r="B42" s="93" t="s">
        <v>80</v>
      </c>
      <c r="C42" s="101"/>
      <c r="D42" s="152"/>
      <c r="E42" s="153" t="s">
        <v>123</v>
      </c>
      <c r="F42" s="102">
        <v>70068</v>
      </c>
      <c r="G42" s="153" t="s">
        <v>90</v>
      </c>
      <c r="H42" s="102"/>
      <c r="I42" s="106"/>
      <c r="J42" s="102"/>
      <c r="K42" s="286"/>
    </row>
    <row r="43" spans="1:16339" s="51" customFormat="1" hidden="1">
      <c r="A43" s="225"/>
      <c r="B43" s="94" t="s">
        <v>48</v>
      </c>
      <c r="C43" s="104"/>
      <c r="D43" s="154"/>
      <c r="E43" s="154"/>
      <c r="F43" s="104"/>
      <c r="G43" s="154"/>
      <c r="H43" s="106">
        <v>17229.400000000001</v>
      </c>
      <c r="I43" s="106"/>
      <c r="J43" s="106">
        <v>0</v>
      </c>
      <c r="K43" s="286">
        <v>0</v>
      </c>
    </row>
    <row r="44" spans="1:16339" s="51" customFormat="1" hidden="1">
      <c r="A44" s="225"/>
      <c r="B44" s="94" t="s">
        <v>60</v>
      </c>
      <c r="C44" s="104"/>
      <c r="D44" s="154"/>
      <c r="E44" s="154"/>
      <c r="F44" s="104"/>
      <c r="G44" s="154"/>
      <c r="H44" s="106">
        <f>H45+H48+H49</f>
        <v>17229.400000000001</v>
      </c>
      <c r="I44" s="106"/>
      <c r="J44" s="106">
        <v>0</v>
      </c>
      <c r="K44" s="286">
        <v>0</v>
      </c>
    </row>
    <row r="45" spans="1:16339" s="51" customFormat="1" hidden="1">
      <c r="A45" s="225"/>
      <c r="B45" s="96" t="s">
        <v>49</v>
      </c>
      <c r="C45" s="104"/>
      <c r="D45" s="154"/>
      <c r="E45" s="154"/>
      <c r="F45" s="104"/>
      <c r="G45" s="154"/>
      <c r="H45" s="91">
        <f>H46+H47</f>
        <v>16033.7</v>
      </c>
      <c r="I45" s="91"/>
      <c r="J45" s="91"/>
      <c r="K45" s="286"/>
    </row>
    <row r="46" spans="1:16339" s="51" customFormat="1" hidden="1">
      <c r="A46" s="225"/>
      <c r="B46" s="244" t="s">
        <v>61</v>
      </c>
      <c r="C46" s="104"/>
      <c r="D46" s="154"/>
      <c r="E46" s="154"/>
      <c r="F46" s="104"/>
      <c r="G46" s="154"/>
      <c r="H46" s="118">
        <v>16033.7</v>
      </c>
      <c r="I46" s="91"/>
      <c r="J46" s="91"/>
      <c r="K46" s="286"/>
    </row>
    <row r="47" spans="1:16339" s="51" customFormat="1" hidden="1">
      <c r="A47" s="225"/>
      <c r="B47" s="244" t="s">
        <v>62</v>
      </c>
      <c r="C47" s="104"/>
      <c r="D47" s="154"/>
      <c r="E47" s="154"/>
      <c r="F47" s="104"/>
      <c r="G47" s="154"/>
      <c r="H47" s="118"/>
      <c r="I47" s="91"/>
      <c r="J47" s="91"/>
      <c r="K47" s="286"/>
    </row>
    <row r="48" spans="1:16339" s="51" customFormat="1" hidden="1">
      <c r="A48" s="225"/>
      <c r="B48" s="244" t="s">
        <v>142</v>
      </c>
      <c r="C48" s="104"/>
      <c r="D48" s="154"/>
      <c r="E48" s="154"/>
      <c r="F48" s="104"/>
      <c r="G48" s="154"/>
      <c r="H48" s="118">
        <v>232.8</v>
      </c>
      <c r="I48" s="91"/>
      <c r="J48" s="91"/>
      <c r="K48" s="286"/>
    </row>
    <row r="49" spans="1:11" s="63" customFormat="1" hidden="1">
      <c r="A49" s="223"/>
      <c r="B49" s="96" t="s">
        <v>50</v>
      </c>
      <c r="C49" s="159"/>
      <c r="D49" s="161"/>
      <c r="E49" s="161"/>
      <c r="F49" s="159"/>
      <c r="G49" s="161"/>
      <c r="H49" s="118">
        <f>H50+H51</f>
        <v>962.9</v>
      </c>
      <c r="I49" s="118"/>
      <c r="J49" s="118">
        <v>0</v>
      </c>
      <c r="K49" s="238">
        <v>0</v>
      </c>
    </row>
    <row r="50" spans="1:11" s="51" customFormat="1" hidden="1">
      <c r="A50" s="225"/>
      <c r="B50" s="244" t="s">
        <v>51</v>
      </c>
      <c r="C50" s="104"/>
      <c r="D50" s="154"/>
      <c r="E50" s="154"/>
      <c r="F50" s="104"/>
      <c r="G50" s="154"/>
      <c r="H50" s="91">
        <v>962.9</v>
      </c>
      <c r="I50" s="91"/>
      <c r="J50" s="91"/>
      <c r="K50" s="286"/>
    </row>
    <row r="51" spans="1:11" s="51" customFormat="1" hidden="1">
      <c r="A51" s="225"/>
      <c r="B51" s="244" t="s">
        <v>52</v>
      </c>
      <c r="C51" s="104"/>
      <c r="D51" s="154"/>
      <c r="E51" s="154"/>
      <c r="F51" s="104"/>
      <c r="G51" s="154"/>
      <c r="H51" s="91"/>
      <c r="I51" s="91"/>
      <c r="J51" s="91"/>
      <c r="K51" s="286"/>
    </row>
    <row r="52" spans="1:11" s="140" customFormat="1" ht="18.75">
      <c r="A52" s="225"/>
      <c r="B52" s="234" t="s">
        <v>1</v>
      </c>
      <c r="C52" s="229">
        <v>201</v>
      </c>
      <c r="D52" s="230"/>
      <c r="E52" s="216"/>
      <c r="F52" s="217"/>
      <c r="G52" s="216"/>
      <c r="H52" s="164"/>
      <c r="I52" s="164"/>
      <c r="J52" s="164"/>
      <c r="K52" s="241"/>
    </row>
    <row r="53" spans="1:11" s="103" customFormat="1">
      <c r="A53" s="223">
        <v>2</v>
      </c>
      <c r="B53" s="93" t="s">
        <v>117</v>
      </c>
      <c r="C53" s="101"/>
      <c r="D53" s="152" t="s">
        <v>123</v>
      </c>
      <c r="E53" s="153" t="s">
        <v>123</v>
      </c>
      <c r="F53" s="102">
        <v>70053</v>
      </c>
      <c r="G53" s="153" t="s">
        <v>89</v>
      </c>
      <c r="H53" s="102"/>
      <c r="I53" s="106"/>
      <c r="J53" s="102"/>
      <c r="K53" s="237"/>
    </row>
    <row r="54" spans="1:11" s="2" customFormat="1" ht="15.6" customHeight="1">
      <c r="A54" s="224"/>
      <c r="B54" s="94" t="s">
        <v>48</v>
      </c>
      <c r="C54" s="104"/>
      <c r="D54" s="154"/>
      <c r="E54" s="154"/>
      <c r="F54" s="104"/>
      <c r="G54" s="154"/>
      <c r="H54" s="106">
        <v>84065.4</v>
      </c>
      <c r="I54" s="106">
        <f>I58+I59+I61+I60</f>
        <v>115836.68000000001</v>
      </c>
      <c r="J54" s="106">
        <v>2224.5</v>
      </c>
      <c r="K54" s="91">
        <v>0</v>
      </c>
    </row>
    <row r="55" spans="1:11" s="307" customFormat="1" ht="15.6" customHeight="1">
      <c r="A55" s="303"/>
      <c r="B55" s="304" t="s">
        <v>188</v>
      </c>
      <c r="C55" s="305"/>
      <c r="D55" s="306"/>
      <c r="E55" s="306"/>
      <c r="F55" s="305"/>
      <c r="G55" s="306"/>
      <c r="H55" s="205"/>
      <c r="I55" s="205"/>
      <c r="J55" s="205"/>
      <c r="K55" s="171"/>
    </row>
    <row r="56" spans="1:11" s="2" customFormat="1" ht="15.6" customHeight="1">
      <c r="A56" s="225"/>
      <c r="B56" s="94" t="s">
        <v>60</v>
      </c>
      <c r="C56" s="104"/>
      <c r="D56" s="154"/>
      <c r="E56" s="154"/>
      <c r="F56" s="104"/>
      <c r="G56" s="154"/>
      <c r="H56" s="106">
        <f>H57+H61++H60</f>
        <v>84065.400000000009</v>
      </c>
      <c r="I56" s="106">
        <f>I57+I61</f>
        <v>115836.68000000001</v>
      </c>
      <c r="J56" s="106">
        <v>2224.5</v>
      </c>
      <c r="K56" s="91">
        <v>0</v>
      </c>
    </row>
    <row r="57" spans="1:11" s="2" customFormat="1" ht="15.6" customHeight="1">
      <c r="A57" s="225"/>
      <c r="B57" s="292" t="s">
        <v>49</v>
      </c>
      <c r="C57" s="104"/>
      <c r="D57" s="154"/>
      <c r="E57" s="154"/>
      <c r="F57" s="104"/>
      <c r="G57" s="154"/>
      <c r="H57" s="91">
        <f>H59</f>
        <v>84851</v>
      </c>
      <c r="I57" s="91">
        <f>I58+I59+I60</f>
        <v>112348.6</v>
      </c>
      <c r="J57" s="91">
        <v>1939.8</v>
      </c>
      <c r="K57" s="91">
        <v>0</v>
      </c>
    </row>
    <row r="58" spans="1:11" s="255" customFormat="1" ht="15.6" customHeight="1">
      <c r="A58" s="233"/>
      <c r="B58" s="293" t="s">
        <v>61</v>
      </c>
      <c r="C58" s="210"/>
      <c r="D58" s="209"/>
      <c r="E58" s="209"/>
      <c r="F58" s="210"/>
      <c r="G58" s="209"/>
      <c r="H58" s="117"/>
      <c r="I58" s="117"/>
      <c r="J58" s="117"/>
      <c r="K58" s="117"/>
    </row>
    <row r="59" spans="1:11" s="255" customFormat="1" ht="15.6" customHeight="1">
      <c r="A59" s="233"/>
      <c r="B59" s="293" t="s">
        <v>62</v>
      </c>
      <c r="C59" s="210"/>
      <c r="D59" s="209"/>
      <c r="E59" s="209"/>
      <c r="F59" s="210"/>
      <c r="G59" s="209"/>
      <c r="H59" s="117">
        <v>84851</v>
      </c>
      <c r="I59" s="117">
        <v>112167.8</v>
      </c>
      <c r="J59" s="117">
        <v>1939.8</v>
      </c>
      <c r="K59" s="117"/>
    </row>
    <row r="60" spans="1:11" s="255" customFormat="1" ht="15.6" customHeight="1">
      <c r="A60" s="233"/>
      <c r="B60" s="293" t="s">
        <v>142</v>
      </c>
      <c r="C60" s="210"/>
      <c r="D60" s="209"/>
      <c r="E60" s="209"/>
      <c r="F60" s="210"/>
      <c r="G60" s="209"/>
      <c r="H60" s="117">
        <v>698.8</v>
      </c>
      <c r="I60" s="117">
        <v>180.8</v>
      </c>
      <c r="J60" s="117"/>
      <c r="K60" s="117"/>
    </row>
    <row r="61" spans="1:11" s="108" customFormat="1" ht="15.6" customHeight="1">
      <c r="A61" s="223"/>
      <c r="B61" s="291" t="s">
        <v>50</v>
      </c>
      <c r="C61" s="102"/>
      <c r="D61" s="153"/>
      <c r="E61" s="153"/>
      <c r="F61" s="102"/>
      <c r="G61" s="153"/>
      <c r="H61" s="106">
        <f>H62-H63</f>
        <v>-1484.4</v>
      </c>
      <c r="I61" s="106">
        <f>I62-I63</f>
        <v>3488.08</v>
      </c>
      <c r="J61" s="106">
        <v>284.7</v>
      </c>
      <c r="K61" s="106">
        <v>0</v>
      </c>
    </row>
    <row r="62" spans="1:11" s="2" customFormat="1" ht="15.6" customHeight="1">
      <c r="A62" s="225"/>
      <c r="B62" s="293" t="s">
        <v>51</v>
      </c>
      <c r="C62" s="104"/>
      <c r="D62" s="154"/>
      <c r="E62" s="154"/>
      <c r="F62" s="104"/>
      <c r="G62" s="154"/>
      <c r="H62" s="91">
        <v>2288.4</v>
      </c>
      <c r="I62" s="91">
        <v>3772.77</v>
      </c>
      <c r="J62" s="91">
        <v>284.7</v>
      </c>
      <c r="K62" s="91">
        <v>284.7</v>
      </c>
    </row>
    <row r="63" spans="1:11" s="2" customFormat="1" ht="15.6" customHeight="1">
      <c r="A63" s="225"/>
      <c r="B63" s="293" t="s">
        <v>52</v>
      </c>
      <c r="C63" s="104"/>
      <c r="D63" s="154"/>
      <c r="E63" s="154"/>
      <c r="F63" s="104"/>
      <c r="G63" s="154"/>
      <c r="H63" s="91">
        <v>3772.8</v>
      </c>
      <c r="I63" s="91">
        <v>284.69</v>
      </c>
      <c r="J63" s="91"/>
      <c r="K63" s="91">
        <v>284.7</v>
      </c>
    </row>
    <row r="64" spans="1:11" s="2" customFormat="1" ht="17.25" customHeight="1">
      <c r="A64" s="223">
        <v>3</v>
      </c>
      <c r="B64" s="110" t="s">
        <v>204</v>
      </c>
      <c r="C64" s="104"/>
      <c r="D64" s="153" t="s">
        <v>123</v>
      </c>
      <c r="E64" s="153" t="s">
        <v>123</v>
      </c>
      <c r="F64" s="102">
        <v>70119</v>
      </c>
      <c r="G64" s="153" t="s">
        <v>90</v>
      </c>
      <c r="H64" s="91"/>
      <c r="I64" s="91"/>
      <c r="J64" s="91"/>
      <c r="K64" s="91"/>
    </row>
    <row r="65" spans="1:11" s="108" customFormat="1" ht="15.6" customHeight="1">
      <c r="A65" s="226"/>
      <c r="B65" s="94" t="s">
        <v>48</v>
      </c>
      <c r="C65" s="102"/>
      <c r="D65" s="153"/>
      <c r="E65" s="153"/>
      <c r="F65" s="102"/>
      <c r="G65" s="153"/>
      <c r="H65" s="106"/>
      <c r="I65" s="106"/>
      <c r="J65" s="106">
        <v>25987.9</v>
      </c>
      <c r="K65" s="106">
        <v>87604.4</v>
      </c>
    </row>
    <row r="66" spans="1:11" s="319" customFormat="1" ht="15.6" customHeight="1">
      <c r="A66" s="314"/>
      <c r="B66" s="315" t="s">
        <v>188</v>
      </c>
      <c r="C66" s="316"/>
      <c r="D66" s="317"/>
      <c r="E66" s="317"/>
      <c r="F66" s="316"/>
      <c r="G66" s="317"/>
      <c r="H66" s="318"/>
      <c r="I66" s="170"/>
      <c r="J66" s="170"/>
      <c r="K66" s="318"/>
    </row>
    <row r="67" spans="1:11" s="108" customFormat="1" ht="15.6" customHeight="1">
      <c r="A67" s="223"/>
      <c r="B67" s="94" t="s">
        <v>60</v>
      </c>
      <c r="C67" s="102"/>
      <c r="D67" s="153"/>
      <c r="E67" s="153"/>
      <c r="F67" s="102"/>
      <c r="G67" s="153"/>
      <c r="H67" s="106"/>
      <c r="I67" s="106"/>
      <c r="J67" s="106">
        <v>25987.9</v>
      </c>
      <c r="K67" s="106">
        <v>87604.4</v>
      </c>
    </row>
    <row r="68" spans="1:11" s="2" customFormat="1" ht="15.6" customHeight="1">
      <c r="A68" s="225"/>
      <c r="B68" s="292" t="s">
        <v>49</v>
      </c>
      <c r="C68" s="104"/>
      <c r="D68" s="154"/>
      <c r="E68" s="154"/>
      <c r="F68" s="104"/>
      <c r="G68" s="154"/>
      <c r="H68" s="91"/>
      <c r="I68" s="91">
        <f>I69+I71</f>
        <v>2497.65</v>
      </c>
      <c r="J68" s="91">
        <v>23490.2</v>
      </c>
      <c r="K68" s="91">
        <v>87604.4</v>
      </c>
    </row>
    <row r="69" spans="1:11" s="255" customFormat="1" ht="15.6" customHeight="1">
      <c r="A69" s="233"/>
      <c r="B69" s="293" t="s">
        <v>61</v>
      </c>
      <c r="C69" s="210"/>
      <c r="D69" s="209"/>
      <c r="E69" s="209"/>
      <c r="F69" s="210"/>
      <c r="G69" s="209"/>
      <c r="H69" s="117"/>
      <c r="I69" s="117">
        <v>2475.15</v>
      </c>
      <c r="J69" s="117">
        <v>2430</v>
      </c>
      <c r="K69" s="117"/>
    </row>
    <row r="70" spans="1:11" s="255" customFormat="1" ht="15.6" customHeight="1">
      <c r="A70" s="233"/>
      <c r="B70" s="293" t="s">
        <v>62</v>
      </c>
      <c r="C70" s="210"/>
      <c r="D70" s="209"/>
      <c r="E70" s="209"/>
      <c r="F70" s="210"/>
      <c r="G70" s="209"/>
      <c r="H70" s="117"/>
      <c r="I70" s="117"/>
      <c r="J70" s="117">
        <v>21060.2</v>
      </c>
      <c r="K70" s="117">
        <v>87604.4</v>
      </c>
    </row>
    <row r="71" spans="1:11" s="255" customFormat="1" ht="15.6" customHeight="1">
      <c r="A71" s="233"/>
      <c r="B71" s="293" t="s">
        <v>142</v>
      </c>
      <c r="C71" s="210"/>
      <c r="D71" s="209"/>
      <c r="E71" s="209"/>
      <c r="F71" s="210"/>
      <c r="G71" s="209"/>
      <c r="H71" s="117"/>
      <c r="I71" s="117">
        <v>22.5</v>
      </c>
      <c r="J71" s="117"/>
      <c r="K71" s="117"/>
    </row>
    <row r="72" spans="1:11" s="108" customFormat="1" ht="15.6" customHeight="1">
      <c r="A72" s="223"/>
      <c r="B72" s="291" t="s">
        <v>50</v>
      </c>
      <c r="C72" s="102"/>
      <c r="D72" s="153"/>
      <c r="E72" s="153"/>
      <c r="F72" s="102"/>
      <c r="G72" s="153"/>
      <c r="H72" s="106"/>
      <c r="I72" s="106">
        <f>I73-I74</f>
        <v>-2497.6799999999998</v>
      </c>
      <c r="J72" s="106">
        <v>2497.6999999999998</v>
      </c>
      <c r="K72" s="106"/>
    </row>
    <row r="73" spans="1:11" s="255" customFormat="1" ht="15.6" customHeight="1">
      <c r="A73" s="233"/>
      <c r="B73" s="293" t="s">
        <v>51</v>
      </c>
      <c r="C73" s="210"/>
      <c r="D73" s="209"/>
      <c r="E73" s="209"/>
      <c r="F73" s="210"/>
      <c r="G73" s="209"/>
      <c r="H73" s="117"/>
      <c r="I73" s="117"/>
      <c r="J73" s="117">
        <v>2497.6999999999998</v>
      </c>
      <c r="K73" s="117">
        <v>2497.6999999999998</v>
      </c>
    </row>
    <row r="74" spans="1:11" s="255" customFormat="1" ht="15.6" customHeight="1">
      <c r="A74" s="233"/>
      <c r="B74" s="293" t="s">
        <v>52</v>
      </c>
      <c r="C74" s="210"/>
      <c r="D74" s="209"/>
      <c r="E74" s="209"/>
      <c r="F74" s="210"/>
      <c r="G74" s="209"/>
      <c r="H74" s="117"/>
      <c r="I74" s="117">
        <v>2497.6799999999998</v>
      </c>
      <c r="J74" s="117"/>
      <c r="K74" s="117">
        <v>2497.6999999999998</v>
      </c>
    </row>
    <row r="75" spans="1:11" s="2" customFormat="1" ht="15.6" customHeight="1">
      <c r="A75" s="225">
        <v>4</v>
      </c>
      <c r="B75" s="110" t="s">
        <v>210</v>
      </c>
      <c r="C75" s="104"/>
      <c r="D75" s="153" t="s">
        <v>123</v>
      </c>
      <c r="E75" s="153" t="s">
        <v>123</v>
      </c>
      <c r="F75" s="102">
        <v>70205</v>
      </c>
      <c r="G75" s="153" t="s">
        <v>211</v>
      </c>
      <c r="H75" s="91"/>
      <c r="I75" s="91"/>
      <c r="J75" s="91"/>
      <c r="K75" s="91"/>
    </row>
    <row r="76" spans="1:11" s="108" customFormat="1" ht="15.6" customHeight="1">
      <c r="A76" s="223"/>
      <c r="B76" s="94" t="s">
        <v>48</v>
      </c>
      <c r="C76" s="102"/>
      <c r="D76" s="153"/>
      <c r="E76" s="153"/>
      <c r="F76" s="102"/>
      <c r="G76" s="153"/>
      <c r="H76" s="106"/>
      <c r="I76" s="106"/>
      <c r="J76" s="106"/>
      <c r="K76" s="106">
        <v>3072.9523809523807</v>
      </c>
    </row>
    <row r="77" spans="1:11" s="319" customFormat="1" ht="15.6" customHeight="1">
      <c r="A77" s="321"/>
      <c r="B77" s="315" t="s">
        <v>188</v>
      </c>
      <c r="C77" s="316"/>
      <c r="D77" s="317"/>
      <c r="E77" s="317"/>
      <c r="F77" s="316"/>
      <c r="G77" s="317"/>
      <c r="H77" s="318"/>
      <c r="I77" s="318"/>
      <c r="J77" s="318"/>
      <c r="K77" s="318"/>
    </row>
    <row r="78" spans="1:11" s="108" customFormat="1" ht="15.6" customHeight="1">
      <c r="A78" s="223"/>
      <c r="B78" s="94" t="s">
        <v>60</v>
      </c>
      <c r="C78" s="102"/>
      <c r="D78" s="153"/>
      <c r="E78" s="153"/>
      <c r="F78" s="102"/>
      <c r="G78" s="153"/>
      <c r="H78" s="106"/>
      <c r="I78" s="106"/>
      <c r="J78" s="106"/>
      <c r="K78" s="106">
        <v>3072.9523809523807</v>
      </c>
    </row>
    <row r="79" spans="1:11" s="2" customFormat="1" ht="15.6" customHeight="1">
      <c r="A79" s="225"/>
      <c r="B79" s="292" t="s">
        <v>49</v>
      </c>
      <c r="C79" s="104"/>
      <c r="D79" s="154"/>
      <c r="E79" s="154"/>
      <c r="F79" s="104"/>
      <c r="G79" s="154"/>
      <c r="H79" s="91"/>
      <c r="I79" s="91"/>
      <c r="J79" s="91"/>
      <c r="K79" s="91">
        <v>3072.9523809523807</v>
      </c>
    </row>
    <row r="80" spans="1:11" s="2" customFormat="1" ht="15.6" customHeight="1">
      <c r="A80" s="225"/>
      <c r="B80" s="293" t="s">
        <v>61</v>
      </c>
      <c r="C80" s="104"/>
      <c r="D80" s="154"/>
      <c r="E80" s="154"/>
      <c r="F80" s="104"/>
      <c r="G80" s="154"/>
      <c r="H80" s="91"/>
      <c r="I80" s="91"/>
      <c r="J80" s="91"/>
      <c r="K80" s="91">
        <v>3072.9523809523807</v>
      </c>
    </row>
    <row r="81" spans="1:11" s="2" customFormat="1" ht="15.6" customHeight="1">
      <c r="A81" s="225"/>
      <c r="B81" s="293" t="s">
        <v>62</v>
      </c>
      <c r="C81" s="104"/>
      <c r="D81" s="154"/>
      <c r="E81" s="154"/>
      <c r="F81" s="104"/>
      <c r="G81" s="154"/>
      <c r="H81" s="91"/>
      <c r="I81" s="91"/>
      <c r="J81" s="91"/>
      <c r="K81" s="91"/>
    </row>
    <row r="82" spans="1:11" s="2" customFormat="1" ht="15.6" customHeight="1">
      <c r="A82" s="225"/>
      <c r="B82" s="293" t="s">
        <v>142</v>
      </c>
      <c r="C82" s="104"/>
      <c r="D82" s="154"/>
      <c r="E82" s="154"/>
      <c r="F82" s="104"/>
      <c r="G82" s="154"/>
      <c r="H82" s="91"/>
      <c r="I82" s="91"/>
      <c r="J82" s="91"/>
      <c r="K82" s="91"/>
    </row>
    <row r="83" spans="1:11" s="2" customFormat="1" ht="15.6" customHeight="1">
      <c r="A83" s="225"/>
      <c r="B83" s="291" t="s">
        <v>50</v>
      </c>
      <c r="C83" s="104"/>
      <c r="D83" s="154"/>
      <c r="E83" s="154"/>
      <c r="F83" s="104"/>
      <c r="G83" s="154"/>
      <c r="H83" s="91"/>
      <c r="I83" s="91"/>
      <c r="J83" s="91"/>
      <c r="K83" s="91"/>
    </row>
    <row r="84" spans="1:11" s="2" customFormat="1" ht="15.6" customHeight="1">
      <c r="A84" s="225"/>
      <c r="B84" s="293" t="s">
        <v>51</v>
      </c>
      <c r="C84" s="104"/>
      <c r="D84" s="154"/>
      <c r="E84" s="154"/>
      <c r="F84" s="104"/>
      <c r="G84" s="154"/>
      <c r="H84" s="91"/>
      <c r="I84" s="91"/>
      <c r="J84" s="91"/>
      <c r="K84" s="91"/>
    </row>
    <row r="85" spans="1:11" s="2" customFormat="1" ht="15.6" customHeight="1">
      <c r="A85" s="225"/>
      <c r="B85" s="293" t="s">
        <v>52</v>
      </c>
      <c r="C85" s="104"/>
      <c r="D85" s="154"/>
      <c r="E85" s="154"/>
      <c r="F85" s="104"/>
      <c r="G85" s="154"/>
      <c r="H85" s="91"/>
      <c r="I85" s="91"/>
      <c r="J85" s="91"/>
      <c r="K85" s="91"/>
    </row>
    <row r="86" spans="1:11" s="140" customFormat="1" ht="18.75">
      <c r="A86" s="225"/>
      <c r="B86" s="234" t="s">
        <v>9</v>
      </c>
      <c r="C86" s="229">
        <v>203</v>
      </c>
      <c r="D86" s="230"/>
      <c r="E86" s="216"/>
      <c r="F86" s="217"/>
      <c r="G86" s="216"/>
      <c r="H86" s="164"/>
      <c r="I86" s="164"/>
      <c r="J86" s="91"/>
      <c r="K86" s="241"/>
    </row>
    <row r="87" spans="1:11" s="112" customFormat="1" ht="50.25" customHeight="1">
      <c r="A87" s="223">
        <v>5</v>
      </c>
      <c r="B87" s="93" t="s">
        <v>134</v>
      </c>
      <c r="C87" s="119"/>
      <c r="D87" s="157" t="s">
        <v>123</v>
      </c>
      <c r="E87" s="153" t="s">
        <v>123</v>
      </c>
      <c r="F87" s="102">
        <v>70058</v>
      </c>
      <c r="G87" s="153" t="s">
        <v>91</v>
      </c>
      <c r="H87" s="106"/>
      <c r="I87" s="106"/>
      <c r="J87" s="91"/>
      <c r="K87" s="106"/>
    </row>
    <row r="88" spans="1:11" s="3" customFormat="1">
      <c r="A88" s="225"/>
      <c r="B88" s="94" t="s">
        <v>48</v>
      </c>
      <c r="C88" s="86"/>
      <c r="D88" s="158"/>
      <c r="E88" s="154"/>
      <c r="F88" s="104"/>
      <c r="G88" s="154"/>
      <c r="H88" s="106">
        <v>39289</v>
      </c>
      <c r="I88" s="106">
        <f>I90</f>
        <v>425.53000000000003</v>
      </c>
      <c r="J88" s="91"/>
      <c r="K88" s="118"/>
    </row>
    <row r="89" spans="1:11" s="326" customFormat="1" ht="12.75">
      <c r="A89" s="321"/>
      <c r="B89" s="315" t="s">
        <v>188</v>
      </c>
      <c r="C89" s="324"/>
      <c r="D89" s="325"/>
      <c r="E89" s="317"/>
      <c r="F89" s="316"/>
      <c r="G89" s="317"/>
      <c r="H89" s="170"/>
      <c r="I89" s="170"/>
      <c r="J89" s="318"/>
      <c r="K89" s="318"/>
    </row>
    <row r="90" spans="1:11" s="3" customFormat="1">
      <c r="A90" s="225"/>
      <c r="B90" s="94" t="s">
        <v>60</v>
      </c>
      <c r="C90" s="86"/>
      <c r="D90" s="158"/>
      <c r="E90" s="154"/>
      <c r="F90" s="104"/>
      <c r="G90" s="154"/>
      <c r="H90" s="106">
        <f>H91+H95+H94</f>
        <v>39289.000000000007</v>
      </c>
      <c r="I90" s="106">
        <f>I95+I94</f>
        <v>425.53000000000003</v>
      </c>
      <c r="J90" s="91"/>
      <c r="K90" s="118"/>
    </row>
    <row r="91" spans="1:11" s="3" customFormat="1">
      <c r="A91" s="225"/>
      <c r="B91" s="292" t="s">
        <v>49</v>
      </c>
      <c r="C91" s="86"/>
      <c r="D91" s="158"/>
      <c r="E91" s="154"/>
      <c r="F91" s="104"/>
      <c r="G91" s="154"/>
      <c r="H91" s="91">
        <f>H92+H93</f>
        <v>34501.4</v>
      </c>
      <c r="I91" s="91">
        <f>I92+I93</f>
        <v>0</v>
      </c>
      <c r="J91" s="91"/>
      <c r="K91" s="118"/>
    </row>
    <row r="92" spans="1:11" s="212" customFormat="1">
      <c r="A92" s="233"/>
      <c r="B92" s="293" t="s">
        <v>61</v>
      </c>
      <c r="C92" s="256"/>
      <c r="D92" s="257"/>
      <c r="E92" s="209"/>
      <c r="F92" s="210"/>
      <c r="G92" s="209"/>
      <c r="H92" s="117">
        <v>34501.4</v>
      </c>
      <c r="I92" s="117"/>
      <c r="J92" s="117"/>
      <c r="K92" s="117"/>
    </row>
    <row r="93" spans="1:11" s="212" customFormat="1">
      <c r="A93" s="233"/>
      <c r="B93" s="293" t="s">
        <v>62</v>
      </c>
      <c r="C93" s="256"/>
      <c r="D93" s="257"/>
      <c r="E93" s="209"/>
      <c r="F93" s="210"/>
      <c r="G93" s="209"/>
      <c r="H93" s="117"/>
      <c r="I93" s="117"/>
      <c r="J93" s="117"/>
      <c r="K93" s="117"/>
    </row>
    <row r="94" spans="1:11" s="212" customFormat="1">
      <c r="A94" s="233"/>
      <c r="B94" s="293" t="s">
        <v>142</v>
      </c>
      <c r="C94" s="256"/>
      <c r="D94" s="257"/>
      <c r="E94" s="209"/>
      <c r="F94" s="210"/>
      <c r="G94" s="209"/>
      <c r="H94" s="117">
        <v>960.3</v>
      </c>
      <c r="I94" s="117">
        <v>8.17</v>
      </c>
      <c r="J94" s="117"/>
      <c r="K94" s="117"/>
    </row>
    <row r="95" spans="1:11" s="112" customFormat="1">
      <c r="A95" s="223"/>
      <c r="B95" s="291" t="s">
        <v>50</v>
      </c>
      <c r="C95" s="119"/>
      <c r="D95" s="157"/>
      <c r="E95" s="153"/>
      <c r="F95" s="102"/>
      <c r="G95" s="153"/>
      <c r="H95" s="106">
        <f>H96-H97</f>
        <v>3827.3</v>
      </c>
      <c r="I95" s="106">
        <f>I96-I97</f>
        <v>417.36</v>
      </c>
      <c r="J95" s="91"/>
      <c r="K95" s="106"/>
    </row>
    <row r="96" spans="1:11" s="212" customFormat="1">
      <c r="A96" s="233"/>
      <c r="B96" s="293" t="s">
        <v>51</v>
      </c>
      <c r="C96" s="256"/>
      <c r="D96" s="257"/>
      <c r="E96" s="209"/>
      <c r="F96" s="210"/>
      <c r="G96" s="209"/>
      <c r="H96" s="117">
        <v>4263.5</v>
      </c>
      <c r="I96" s="117">
        <v>436.2</v>
      </c>
      <c r="J96" s="117"/>
      <c r="K96" s="117">
        <v>18.8</v>
      </c>
    </row>
    <row r="97" spans="1:11" s="212" customFormat="1">
      <c r="A97" s="233"/>
      <c r="B97" s="293" t="s">
        <v>52</v>
      </c>
      <c r="C97" s="256"/>
      <c r="D97" s="257"/>
      <c r="E97" s="209"/>
      <c r="F97" s="210"/>
      <c r="G97" s="209"/>
      <c r="H97" s="117">
        <v>436.2</v>
      </c>
      <c r="I97" s="117">
        <v>18.84</v>
      </c>
      <c r="J97" s="117"/>
      <c r="K97" s="117">
        <v>18.8</v>
      </c>
    </row>
    <row r="98" spans="1:11" s="39" customFormat="1" ht="31.5">
      <c r="A98" s="223">
        <v>6</v>
      </c>
      <c r="B98" s="93" t="s">
        <v>13</v>
      </c>
      <c r="C98" s="86"/>
      <c r="D98" s="157" t="s">
        <v>131</v>
      </c>
      <c r="E98" s="153" t="s">
        <v>125</v>
      </c>
      <c r="F98" s="102">
        <v>70093</v>
      </c>
      <c r="G98" s="153" t="s">
        <v>99</v>
      </c>
      <c r="H98" s="91"/>
      <c r="I98" s="91"/>
      <c r="J98" s="106"/>
      <c r="K98" s="91"/>
    </row>
    <row r="99" spans="1:11" s="39" customFormat="1">
      <c r="A99" s="223"/>
      <c r="B99" s="94" t="s">
        <v>48</v>
      </c>
      <c r="C99" s="86"/>
      <c r="D99" s="158"/>
      <c r="E99" s="154"/>
      <c r="F99" s="104"/>
      <c r="G99" s="154"/>
      <c r="H99" s="91"/>
      <c r="I99" s="106">
        <f>I101</f>
        <v>11.5</v>
      </c>
      <c r="J99" s="106"/>
      <c r="K99" s="91"/>
    </row>
    <row r="100" spans="1:11" s="336" customFormat="1" ht="12.75">
      <c r="A100" s="329"/>
      <c r="B100" s="304" t="s">
        <v>188</v>
      </c>
      <c r="C100" s="330"/>
      <c r="D100" s="331"/>
      <c r="E100" s="332"/>
      <c r="F100" s="333"/>
      <c r="G100" s="332"/>
      <c r="H100" s="334"/>
      <c r="I100" s="335"/>
      <c r="J100" s="335"/>
      <c r="K100" s="334"/>
    </row>
    <row r="101" spans="1:11" s="39" customFormat="1">
      <c r="A101" s="225"/>
      <c r="B101" s="94" t="s">
        <v>60</v>
      </c>
      <c r="C101" s="86"/>
      <c r="D101" s="158"/>
      <c r="E101" s="154"/>
      <c r="F101" s="104"/>
      <c r="G101" s="154"/>
      <c r="H101" s="91"/>
      <c r="I101" s="106">
        <f>I107</f>
        <v>11.5</v>
      </c>
      <c r="J101" s="106"/>
      <c r="K101" s="91"/>
    </row>
    <row r="102" spans="1:11" s="39" customFormat="1">
      <c r="A102" s="225"/>
      <c r="B102" s="292" t="s">
        <v>49</v>
      </c>
      <c r="C102" s="86"/>
      <c r="D102" s="158"/>
      <c r="E102" s="154"/>
      <c r="F102" s="104"/>
      <c r="G102" s="154"/>
      <c r="H102" s="91">
        <v>116.8</v>
      </c>
      <c r="I102" s="91"/>
      <c r="J102" s="118">
        <v>14641.1</v>
      </c>
      <c r="K102" s="91">
        <v>4224.4299999999994</v>
      </c>
    </row>
    <row r="103" spans="1:11" s="258" customFormat="1">
      <c r="A103" s="233"/>
      <c r="B103" s="293" t="s">
        <v>61</v>
      </c>
      <c r="C103" s="256"/>
      <c r="D103" s="257"/>
      <c r="E103" s="209"/>
      <c r="F103" s="210"/>
      <c r="G103" s="209"/>
      <c r="H103" s="117"/>
      <c r="I103" s="117"/>
      <c r="J103" s="117"/>
      <c r="K103" s="117"/>
    </row>
    <row r="104" spans="1:11" s="258" customFormat="1">
      <c r="A104" s="233"/>
      <c r="B104" s="293" t="s">
        <v>62</v>
      </c>
      <c r="C104" s="256"/>
      <c r="D104" s="257"/>
      <c r="E104" s="209"/>
      <c r="F104" s="210"/>
      <c r="G104" s="209"/>
      <c r="H104" s="117"/>
      <c r="I104" s="117"/>
      <c r="J104" s="117">
        <v>14641.1</v>
      </c>
      <c r="K104" s="117">
        <v>4224.4299999999994</v>
      </c>
    </row>
    <row r="105" spans="1:11" s="258" customFormat="1">
      <c r="A105" s="233"/>
      <c r="B105" s="293" t="s">
        <v>70</v>
      </c>
      <c r="C105" s="256"/>
      <c r="D105" s="257"/>
      <c r="E105" s="209"/>
      <c r="F105" s="210"/>
      <c r="G105" s="209"/>
      <c r="H105" s="117">
        <v>116.8</v>
      </c>
      <c r="I105" s="117"/>
      <c r="J105" s="117"/>
      <c r="K105" s="117"/>
    </row>
    <row r="106" spans="1:11" s="258" customFormat="1">
      <c r="A106" s="233"/>
      <c r="B106" s="293" t="s">
        <v>147</v>
      </c>
      <c r="C106" s="256"/>
      <c r="D106" s="257"/>
      <c r="E106" s="209"/>
      <c r="F106" s="210"/>
      <c r="G106" s="209"/>
      <c r="H106" s="117"/>
      <c r="I106" s="117"/>
      <c r="J106" s="187">
        <v>-14641.1</v>
      </c>
      <c r="K106" s="117">
        <v>-4224.4299999999994</v>
      </c>
    </row>
    <row r="107" spans="1:11" s="39" customFormat="1">
      <c r="A107" s="225"/>
      <c r="B107" s="291" t="s">
        <v>50</v>
      </c>
      <c r="C107" s="86"/>
      <c r="D107" s="158"/>
      <c r="E107" s="154"/>
      <c r="F107" s="104"/>
      <c r="G107" s="154"/>
      <c r="H107" s="91">
        <f>H108-H109</f>
        <v>-116.8</v>
      </c>
      <c r="I107" s="106">
        <f>I108-105.3</f>
        <v>11.5</v>
      </c>
      <c r="J107" s="131"/>
      <c r="K107" s="91"/>
    </row>
    <row r="108" spans="1:11" s="258" customFormat="1">
      <c r="A108" s="233"/>
      <c r="B108" s="293" t="s">
        <v>51</v>
      </c>
      <c r="C108" s="256"/>
      <c r="D108" s="257"/>
      <c r="E108" s="209"/>
      <c r="F108" s="210"/>
      <c r="G108" s="209"/>
      <c r="H108" s="117"/>
      <c r="I108" s="117">
        <v>116.8</v>
      </c>
      <c r="J108" s="259"/>
      <c r="K108" s="117"/>
    </row>
    <row r="109" spans="1:11" s="258" customFormat="1">
      <c r="A109" s="233"/>
      <c r="B109" s="293" t="s">
        <v>52</v>
      </c>
      <c r="C109" s="256"/>
      <c r="D109" s="257"/>
      <c r="E109" s="209"/>
      <c r="F109" s="210"/>
      <c r="G109" s="209"/>
      <c r="H109" s="117">
        <v>116.8</v>
      </c>
      <c r="I109" s="117"/>
      <c r="J109" s="194"/>
      <c r="K109" s="117"/>
    </row>
    <row r="110" spans="1:11" s="112" customFormat="1" ht="17.649999999999999" customHeight="1">
      <c r="A110" s="223">
        <v>7</v>
      </c>
      <c r="B110" s="93" t="s">
        <v>10</v>
      </c>
      <c r="C110" s="119"/>
      <c r="D110" s="157" t="s">
        <v>123</v>
      </c>
      <c r="E110" s="153" t="s">
        <v>123</v>
      </c>
      <c r="F110" s="102">
        <v>70107</v>
      </c>
      <c r="G110" s="153" t="s">
        <v>90</v>
      </c>
      <c r="H110" s="106"/>
      <c r="I110" s="106"/>
      <c r="J110" s="106"/>
      <c r="K110" s="106"/>
    </row>
    <row r="111" spans="1:11" s="108" customFormat="1" ht="15.6" customHeight="1">
      <c r="A111" s="223"/>
      <c r="B111" s="125" t="s">
        <v>48</v>
      </c>
      <c r="C111" s="111"/>
      <c r="D111" s="155"/>
      <c r="E111" s="153"/>
      <c r="F111" s="102"/>
      <c r="G111" s="153"/>
      <c r="H111" s="106">
        <v>136.6</v>
      </c>
      <c r="I111" s="106">
        <f>I113</f>
        <v>5258.89</v>
      </c>
      <c r="J111" s="106">
        <v>10000</v>
      </c>
      <c r="K111" s="106">
        <v>19999.9696</v>
      </c>
    </row>
    <row r="112" spans="1:11" s="319" customFormat="1" ht="15.6" customHeight="1">
      <c r="A112" s="314"/>
      <c r="B112" s="315" t="s">
        <v>188</v>
      </c>
      <c r="C112" s="324"/>
      <c r="D112" s="325"/>
      <c r="E112" s="317"/>
      <c r="F112" s="316"/>
      <c r="G112" s="317"/>
      <c r="H112" s="170"/>
      <c r="I112" s="170"/>
      <c r="J112" s="170"/>
      <c r="K112" s="318"/>
    </row>
    <row r="113" spans="1:11" s="108" customFormat="1" ht="15.6" customHeight="1">
      <c r="A113" s="223"/>
      <c r="B113" s="94" t="s">
        <v>60</v>
      </c>
      <c r="C113" s="119"/>
      <c r="D113" s="157"/>
      <c r="E113" s="153"/>
      <c r="F113" s="102"/>
      <c r="G113" s="153"/>
      <c r="H113" s="106">
        <f>H114+H118+H117</f>
        <v>136.59999999999997</v>
      </c>
      <c r="I113" s="106">
        <f>I114+I118+I117</f>
        <v>5258.89</v>
      </c>
      <c r="J113" s="106">
        <v>10000</v>
      </c>
      <c r="K113" s="106">
        <v>19999.9696</v>
      </c>
    </row>
    <row r="114" spans="1:11" s="2" customFormat="1" ht="15.6" customHeight="1">
      <c r="A114" s="225"/>
      <c r="B114" s="292" t="s">
        <v>49</v>
      </c>
      <c r="C114" s="86"/>
      <c r="D114" s="158"/>
      <c r="E114" s="154"/>
      <c r="F114" s="104"/>
      <c r="G114" s="154"/>
      <c r="H114" s="91">
        <f>H115+H116</f>
        <v>997.8</v>
      </c>
      <c r="I114" s="91">
        <f>I115+I116</f>
        <v>4409.63</v>
      </c>
      <c r="J114" s="118">
        <v>10000</v>
      </c>
      <c r="K114" s="118">
        <v>19999.9696</v>
      </c>
    </row>
    <row r="115" spans="1:11" s="255" customFormat="1" ht="15.6" customHeight="1">
      <c r="A115" s="233"/>
      <c r="B115" s="293" t="s">
        <v>61</v>
      </c>
      <c r="C115" s="256"/>
      <c r="D115" s="257"/>
      <c r="E115" s="209"/>
      <c r="F115" s="210"/>
      <c r="G115" s="209"/>
      <c r="H115" s="117">
        <v>997.8</v>
      </c>
      <c r="I115" s="117">
        <v>4409.63</v>
      </c>
      <c r="J115" s="117"/>
      <c r="K115" s="117"/>
    </row>
    <row r="116" spans="1:11" s="255" customFormat="1" ht="15.6" customHeight="1">
      <c r="A116" s="233"/>
      <c r="B116" s="293" t="s">
        <v>62</v>
      </c>
      <c r="C116" s="256"/>
      <c r="D116" s="257"/>
      <c r="E116" s="209"/>
      <c r="F116" s="210"/>
      <c r="G116" s="209"/>
      <c r="H116" s="117"/>
      <c r="I116" s="117"/>
      <c r="J116" s="117">
        <v>10000</v>
      </c>
      <c r="K116" s="117">
        <v>19999.9696</v>
      </c>
    </row>
    <row r="117" spans="1:11" s="255" customFormat="1" ht="15.6" customHeight="1">
      <c r="A117" s="233"/>
      <c r="B117" s="293" t="s">
        <v>142</v>
      </c>
      <c r="C117" s="256"/>
      <c r="D117" s="257"/>
      <c r="E117" s="209"/>
      <c r="F117" s="210"/>
      <c r="G117" s="209"/>
      <c r="H117" s="117">
        <v>-15.2</v>
      </c>
      <c r="I117" s="117">
        <v>3.26</v>
      </c>
      <c r="J117" s="194">
        <v>0</v>
      </c>
      <c r="K117" s="117">
        <v>0</v>
      </c>
    </row>
    <row r="118" spans="1:11" s="108" customFormat="1" ht="15.6" customHeight="1">
      <c r="A118" s="223"/>
      <c r="B118" s="291" t="s">
        <v>50</v>
      </c>
      <c r="C118" s="119"/>
      <c r="D118" s="157"/>
      <c r="E118" s="153"/>
      <c r="F118" s="102"/>
      <c r="G118" s="153"/>
      <c r="H118" s="106">
        <f>H119-H120</f>
        <v>-846</v>
      </c>
      <c r="I118" s="106">
        <f>I119+I120</f>
        <v>846</v>
      </c>
      <c r="J118" s="91"/>
      <c r="K118" s="106"/>
    </row>
    <row r="119" spans="1:11" s="255" customFormat="1" ht="15.6" customHeight="1">
      <c r="A119" s="233"/>
      <c r="B119" s="293" t="s">
        <v>51</v>
      </c>
      <c r="C119" s="256"/>
      <c r="D119" s="257"/>
      <c r="E119" s="209"/>
      <c r="F119" s="210"/>
      <c r="G119" s="209"/>
      <c r="H119" s="117"/>
      <c r="I119" s="117">
        <v>846</v>
      </c>
      <c r="J119" s="117">
        <v>0</v>
      </c>
      <c r="K119" s="117">
        <v>0</v>
      </c>
    </row>
    <row r="120" spans="1:11" s="255" customFormat="1" ht="15.6" customHeight="1">
      <c r="A120" s="233"/>
      <c r="B120" s="293" t="s">
        <v>52</v>
      </c>
      <c r="C120" s="256"/>
      <c r="D120" s="257"/>
      <c r="E120" s="209"/>
      <c r="F120" s="210"/>
      <c r="G120" s="209"/>
      <c r="H120" s="117">
        <v>846</v>
      </c>
      <c r="I120" s="117"/>
      <c r="J120" s="194"/>
      <c r="K120" s="117"/>
    </row>
    <row r="121" spans="1:11" s="2" customFormat="1" ht="15.6" customHeight="1">
      <c r="A121" s="225">
        <v>8</v>
      </c>
      <c r="B121" s="124" t="s">
        <v>216</v>
      </c>
      <c r="C121" s="119"/>
      <c r="D121" s="157" t="s">
        <v>123</v>
      </c>
      <c r="E121" s="153" t="s">
        <v>123</v>
      </c>
      <c r="F121" s="102">
        <v>70065</v>
      </c>
      <c r="G121" s="153" t="s">
        <v>90</v>
      </c>
      <c r="H121" s="91"/>
      <c r="I121" s="91"/>
      <c r="J121" s="106"/>
      <c r="K121" s="118"/>
    </row>
    <row r="122" spans="1:11" s="108" customFormat="1" ht="15.6" customHeight="1">
      <c r="A122" s="223"/>
      <c r="B122" s="94" t="s">
        <v>48</v>
      </c>
      <c r="C122" s="119"/>
      <c r="D122" s="157"/>
      <c r="E122" s="153"/>
      <c r="F122" s="102"/>
      <c r="G122" s="153"/>
      <c r="H122" s="106">
        <v>1494.4</v>
      </c>
      <c r="I122" s="106"/>
      <c r="J122" s="106"/>
      <c r="K122" s="106"/>
    </row>
    <row r="123" spans="1:11" s="108" customFormat="1" ht="15.6" customHeight="1">
      <c r="A123" s="223"/>
      <c r="B123" s="94" t="s">
        <v>60</v>
      </c>
      <c r="C123" s="119"/>
      <c r="D123" s="157"/>
      <c r="E123" s="153"/>
      <c r="F123" s="102"/>
      <c r="G123" s="153"/>
      <c r="H123" s="106">
        <v>1494.4</v>
      </c>
      <c r="I123" s="106"/>
      <c r="J123" s="106"/>
      <c r="K123" s="106"/>
    </row>
    <row r="124" spans="1:11" s="2" customFormat="1" ht="15.6" customHeight="1">
      <c r="A124" s="225"/>
      <c r="B124" s="292" t="s">
        <v>49</v>
      </c>
      <c r="C124" s="86"/>
      <c r="D124" s="158"/>
      <c r="E124" s="154"/>
      <c r="F124" s="104"/>
      <c r="G124" s="154"/>
      <c r="H124" s="91">
        <v>1124.9000000000001</v>
      </c>
      <c r="I124" s="91"/>
      <c r="J124" s="106"/>
      <c r="K124" s="118"/>
    </row>
    <row r="125" spans="1:11" s="255" customFormat="1" ht="15.6" customHeight="1">
      <c r="A125" s="233"/>
      <c r="B125" s="293" t="s">
        <v>61</v>
      </c>
      <c r="C125" s="256"/>
      <c r="D125" s="257"/>
      <c r="E125" s="209"/>
      <c r="F125" s="210"/>
      <c r="G125" s="209"/>
      <c r="H125" s="117">
        <v>1124.9000000000001</v>
      </c>
      <c r="I125" s="117"/>
      <c r="J125" s="194"/>
      <c r="K125" s="117"/>
    </row>
    <row r="126" spans="1:11" s="255" customFormat="1" ht="15.6" customHeight="1">
      <c r="A126" s="233"/>
      <c r="B126" s="293" t="s">
        <v>62</v>
      </c>
      <c r="C126" s="256"/>
      <c r="D126" s="257"/>
      <c r="E126" s="209"/>
      <c r="F126" s="210"/>
      <c r="G126" s="209"/>
      <c r="H126" s="117"/>
      <c r="I126" s="117"/>
      <c r="J126" s="194"/>
      <c r="K126" s="117"/>
    </row>
    <row r="127" spans="1:11" s="255" customFormat="1" ht="15.6" customHeight="1">
      <c r="A127" s="233"/>
      <c r="B127" s="293" t="s">
        <v>142</v>
      </c>
      <c r="C127" s="256"/>
      <c r="D127" s="257"/>
      <c r="E127" s="209"/>
      <c r="F127" s="210"/>
      <c r="G127" s="209"/>
      <c r="H127" s="117">
        <v>76.400000000000006</v>
      </c>
      <c r="I127" s="117"/>
      <c r="J127" s="194"/>
      <c r="K127" s="117"/>
    </row>
    <row r="128" spans="1:11" s="108" customFormat="1" ht="15.6" customHeight="1">
      <c r="A128" s="223"/>
      <c r="B128" s="291" t="s">
        <v>50</v>
      </c>
      <c r="C128" s="119"/>
      <c r="D128" s="157"/>
      <c r="E128" s="153"/>
      <c r="F128" s="102"/>
      <c r="G128" s="153"/>
      <c r="H128" s="106">
        <v>293.10000000000002</v>
      </c>
      <c r="I128" s="106"/>
      <c r="J128" s="106"/>
      <c r="K128" s="106"/>
    </row>
    <row r="129" spans="1:11" s="255" customFormat="1" ht="15.6" customHeight="1">
      <c r="A129" s="233"/>
      <c r="B129" s="293" t="s">
        <v>51</v>
      </c>
      <c r="C129" s="256"/>
      <c r="D129" s="257"/>
      <c r="E129" s="209"/>
      <c r="F129" s="210"/>
      <c r="G129" s="209"/>
      <c r="H129" s="117">
        <v>293.10000000000002</v>
      </c>
      <c r="I129" s="117"/>
      <c r="J129" s="194"/>
      <c r="K129" s="117"/>
    </row>
    <row r="130" spans="1:11" s="255" customFormat="1" ht="15.6" customHeight="1">
      <c r="A130" s="233"/>
      <c r="B130" s="293" t="s">
        <v>52</v>
      </c>
      <c r="C130" s="256"/>
      <c r="D130" s="257"/>
      <c r="E130" s="209"/>
      <c r="F130" s="210"/>
      <c r="G130" s="209"/>
      <c r="H130" s="117"/>
      <c r="I130" s="117"/>
      <c r="J130" s="194"/>
      <c r="K130" s="117"/>
    </row>
    <row r="131" spans="1:11" s="2" customFormat="1" ht="31.5">
      <c r="A131" s="223">
        <v>9</v>
      </c>
      <c r="B131" s="124" t="s">
        <v>84</v>
      </c>
      <c r="C131" s="119"/>
      <c r="D131" s="157" t="s">
        <v>123</v>
      </c>
      <c r="E131" s="153" t="s">
        <v>123</v>
      </c>
      <c r="F131" s="102">
        <v>70150</v>
      </c>
      <c r="G131" s="153" t="s">
        <v>91</v>
      </c>
      <c r="H131" s="106"/>
      <c r="I131" s="106"/>
      <c r="J131" s="106"/>
      <c r="K131" s="91"/>
    </row>
    <row r="132" spans="1:11" s="2" customFormat="1">
      <c r="A132" s="225"/>
      <c r="B132" s="94" t="s">
        <v>48</v>
      </c>
      <c r="C132" s="86"/>
      <c r="D132" s="158"/>
      <c r="E132" s="154"/>
      <c r="F132" s="104"/>
      <c r="G132" s="154"/>
      <c r="H132" s="106"/>
      <c r="I132" s="106">
        <f>I134</f>
        <v>650.20000000000005</v>
      </c>
      <c r="J132" s="106">
        <v>474.2</v>
      </c>
      <c r="K132" s="91"/>
    </row>
    <row r="133" spans="1:11" s="313" customFormat="1" ht="15">
      <c r="A133" s="320"/>
      <c r="B133" s="308" t="s">
        <v>188</v>
      </c>
      <c r="C133" s="322"/>
      <c r="D133" s="323"/>
      <c r="E133" s="310"/>
      <c r="F133" s="309"/>
      <c r="G133" s="310"/>
      <c r="H133" s="312"/>
      <c r="I133" s="312"/>
      <c r="J133" s="312"/>
      <c r="K133" s="311"/>
    </row>
    <row r="134" spans="1:11" s="2" customFormat="1">
      <c r="A134" s="225"/>
      <c r="B134" s="94" t="s">
        <v>60</v>
      </c>
      <c r="C134" s="86"/>
      <c r="D134" s="158"/>
      <c r="E134" s="154"/>
      <c r="F134" s="104"/>
      <c r="G134" s="154"/>
      <c r="H134" s="106">
        <f>H135</f>
        <v>0</v>
      </c>
      <c r="I134" s="106">
        <f>I135+I139</f>
        <v>650.20000000000005</v>
      </c>
      <c r="J134" s="106">
        <v>474.2</v>
      </c>
      <c r="K134" s="91"/>
    </row>
    <row r="135" spans="1:11" s="2" customFormat="1">
      <c r="A135" s="225"/>
      <c r="B135" s="292" t="s">
        <v>49</v>
      </c>
      <c r="C135" s="86"/>
      <c r="D135" s="158"/>
      <c r="E135" s="154"/>
      <c r="F135" s="104"/>
      <c r="G135" s="154"/>
      <c r="H135" s="91">
        <f>H136+H137</f>
        <v>0</v>
      </c>
      <c r="I135" s="91">
        <f>I136+I137+I138</f>
        <v>924.38</v>
      </c>
      <c r="J135" s="91">
        <v>200</v>
      </c>
      <c r="K135" s="91"/>
    </row>
    <row r="136" spans="1:11" s="255" customFormat="1">
      <c r="A136" s="233"/>
      <c r="B136" s="293" t="s">
        <v>61</v>
      </c>
      <c r="C136" s="256"/>
      <c r="D136" s="257"/>
      <c r="E136" s="209"/>
      <c r="F136" s="210"/>
      <c r="G136" s="209"/>
      <c r="H136" s="117"/>
      <c r="I136" s="117">
        <v>923.78</v>
      </c>
      <c r="J136" s="117">
        <v>200</v>
      </c>
      <c r="K136" s="117"/>
    </row>
    <row r="137" spans="1:11" s="255" customFormat="1">
      <c r="A137" s="233"/>
      <c r="B137" s="293" t="s">
        <v>62</v>
      </c>
      <c r="C137" s="256"/>
      <c r="D137" s="257"/>
      <c r="E137" s="209"/>
      <c r="F137" s="210"/>
      <c r="G137" s="209"/>
      <c r="H137" s="117"/>
      <c r="I137" s="117"/>
      <c r="J137" s="117"/>
      <c r="K137" s="117"/>
    </row>
    <row r="138" spans="1:11" s="255" customFormat="1">
      <c r="A138" s="233"/>
      <c r="B138" s="293" t="s">
        <v>142</v>
      </c>
      <c r="C138" s="256"/>
      <c r="D138" s="257"/>
      <c r="E138" s="209"/>
      <c r="F138" s="210"/>
      <c r="G138" s="209"/>
      <c r="H138" s="117"/>
      <c r="I138" s="117">
        <v>0.6</v>
      </c>
      <c r="J138" s="117"/>
      <c r="K138" s="117"/>
    </row>
    <row r="139" spans="1:11" s="108" customFormat="1">
      <c r="A139" s="223"/>
      <c r="B139" s="291" t="s">
        <v>50</v>
      </c>
      <c r="C139" s="119"/>
      <c r="D139" s="157"/>
      <c r="E139" s="153"/>
      <c r="F139" s="102"/>
      <c r="G139" s="153"/>
      <c r="H139" s="106">
        <f>H140+H141</f>
        <v>0</v>
      </c>
      <c r="I139" s="106">
        <f>I140-I141</f>
        <v>-274.18</v>
      </c>
      <c r="J139" s="106">
        <v>274.2</v>
      </c>
      <c r="K139" s="164"/>
    </row>
    <row r="140" spans="1:11" s="255" customFormat="1">
      <c r="A140" s="233"/>
      <c r="B140" s="293" t="s">
        <v>51</v>
      </c>
      <c r="C140" s="256"/>
      <c r="D140" s="257"/>
      <c r="E140" s="209"/>
      <c r="F140" s="210"/>
      <c r="G140" s="209"/>
      <c r="H140" s="117"/>
      <c r="I140" s="117"/>
      <c r="J140" s="117">
        <v>274.2</v>
      </c>
      <c r="K140" s="117">
        <v>274.2</v>
      </c>
    </row>
    <row r="141" spans="1:11" s="255" customFormat="1">
      <c r="A141" s="233"/>
      <c r="B141" s="293" t="s">
        <v>52</v>
      </c>
      <c r="C141" s="256"/>
      <c r="D141" s="257"/>
      <c r="E141" s="209"/>
      <c r="F141" s="210"/>
      <c r="G141" s="209"/>
      <c r="H141" s="117"/>
      <c r="I141" s="117">
        <v>274.18</v>
      </c>
      <c r="J141" s="117"/>
      <c r="K141" s="117">
        <v>274.2</v>
      </c>
    </row>
    <row r="142" spans="1:11" s="2" customFormat="1" ht="31.5">
      <c r="A142" s="225">
        <v>10</v>
      </c>
      <c r="B142" s="110" t="s">
        <v>217</v>
      </c>
      <c r="C142" s="104"/>
      <c r="D142" s="153" t="s">
        <v>123</v>
      </c>
      <c r="E142" s="153" t="s">
        <v>123</v>
      </c>
      <c r="F142" s="102">
        <v>70210</v>
      </c>
      <c r="G142" s="153" t="s">
        <v>91</v>
      </c>
      <c r="H142" s="91"/>
      <c r="I142" s="91"/>
      <c r="J142" s="91"/>
      <c r="K142" s="91"/>
    </row>
    <row r="143" spans="1:11" s="108" customFormat="1">
      <c r="A143" s="223"/>
      <c r="B143" s="94" t="s">
        <v>48</v>
      </c>
      <c r="C143" s="102"/>
      <c r="D143" s="153"/>
      <c r="E143" s="153"/>
      <c r="F143" s="102"/>
      <c r="G143" s="153"/>
      <c r="H143" s="106"/>
      <c r="I143" s="106"/>
      <c r="J143" s="106"/>
      <c r="K143" s="106">
        <v>22807.759999999998</v>
      </c>
    </row>
    <row r="144" spans="1:11" s="313" customFormat="1" ht="15">
      <c r="A144" s="320"/>
      <c r="B144" s="308" t="s">
        <v>188</v>
      </c>
      <c r="C144" s="309"/>
      <c r="D144" s="310"/>
      <c r="E144" s="310"/>
      <c r="F144" s="309"/>
      <c r="G144" s="310"/>
      <c r="H144" s="311"/>
      <c r="I144" s="311"/>
      <c r="J144" s="311"/>
      <c r="K144" s="311">
        <v>22807.8</v>
      </c>
    </row>
    <row r="145" spans="1:11" s="108" customFormat="1">
      <c r="A145" s="223"/>
      <c r="B145" s="94" t="s">
        <v>60</v>
      </c>
      <c r="C145" s="102"/>
      <c r="D145" s="153"/>
      <c r="E145" s="153"/>
      <c r="F145" s="102"/>
      <c r="G145" s="153"/>
      <c r="H145" s="106"/>
      <c r="I145" s="106"/>
      <c r="J145" s="106"/>
      <c r="K145" s="106">
        <v>22807.759999999998</v>
      </c>
    </row>
    <row r="146" spans="1:11" s="2" customFormat="1">
      <c r="A146" s="225"/>
      <c r="B146" s="292" t="s">
        <v>49</v>
      </c>
      <c r="C146" s="104"/>
      <c r="D146" s="154"/>
      <c r="E146" s="154"/>
      <c r="F146" s="104"/>
      <c r="G146" s="154"/>
      <c r="H146" s="91"/>
      <c r="I146" s="91"/>
      <c r="J146" s="91"/>
      <c r="K146" s="91">
        <v>22807.759999999998</v>
      </c>
    </row>
    <row r="147" spans="1:11" s="255" customFormat="1">
      <c r="A147" s="233"/>
      <c r="B147" s="293" t="s">
        <v>61</v>
      </c>
      <c r="C147" s="210"/>
      <c r="D147" s="209"/>
      <c r="E147" s="209"/>
      <c r="F147" s="210"/>
      <c r="G147" s="209"/>
      <c r="H147" s="117"/>
      <c r="I147" s="117"/>
      <c r="J147" s="117"/>
      <c r="K147" s="117">
        <v>22807.759999999998</v>
      </c>
    </row>
    <row r="148" spans="1:11" s="255" customFormat="1">
      <c r="A148" s="233"/>
      <c r="B148" s="293" t="s">
        <v>62</v>
      </c>
      <c r="C148" s="210"/>
      <c r="D148" s="209"/>
      <c r="E148" s="209"/>
      <c r="F148" s="210"/>
      <c r="G148" s="209"/>
      <c r="H148" s="117"/>
      <c r="I148" s="117"/>
      <c r="J148" s="117"/>
      <c r="K148" s="117"/>
    </row>
    <row r="149" spans="1:11" s="255" customFormat="1">
      <c r="A149" s="233"/>
      <c r="B149" s="293" t="s">
        <v>142</v>
      </c>
      <c r="C149" s="210"/>
      <c r="D149" s="209"/>
      <c r="E149" s="209"/>
      <c r="F149" s="210"/>
      <c r="G149" s="209"/>
      <c r="H149" s="117"/>
      <c r="I149" s="117"/>
      <c r="J149" s="117"/>
      <c r="K149" s="117"/>
    </row>
    <row r="150" spans="1:11" s="108" customFormat="1">
      <c r="A150" s="223"/>
      <c r="B150" s="291" t="s">
        <v>50</v>
      </c>
      <c r="C150" s="102"/>
      <c r="D150" s="153"/>
      <c r="E150" s="153"/>
      <c r="F150" s="102"/>
      <c r="G150" s="153"/>
      <c r="H150" s="106"/>
      <c r="I150" s="106"/>
      <c r="J150" s="106"/>
      <c r="K150" s="106"/>
    </row>
    <row r="151" spans="1:11" s="255" customFormat="1">
      <c r="A151" s="233"/>
      <c r="B151" s="293" t="s">
        <v>51</v>
      </c>
      <c r="C151" s="210"/>
      <c r="D151" s="209"/>
      <c r="E151" s="209"/>
      <c r="F151" s="210"/>
      <c r="G151" s="209"/>
      <c r="H151" s="117"/>
      <c r="I151" s="117"/>
      <c r="J151" s="117"/>
      <c r="K151" s="117"/>
    </row>
    <row r="152" spans="1:11" s="255" customFormat="1">
      <c r="A152" s="233"/>
      <c r="B152" s="293" t="s">
        <v>52</v>
      </c>
      <c r="C152" s="210"/>
      <c r="D152" s="209"/>
      <c r="E152" s="209"/>
      <c r="F152" s="210"/>
      <c r="G152" s="209"/>
      <c r="H152" s="117"/>
      <c r="I152" s="117"/>
      <c r="J152" s="117"/>
      <c r="K152" s="117"/>
    </row>
    <row r="153" spans="1:11" s="2" customFormat="1" ht="18.75">
      <c r="A153" s="225"/>
      <c r="B153" s="234" t="s">
        <v>21</v>
      </c>
      <c r="C153" s="229">
        <v>204</v>
      </c>
      <c r="D153" s="230"/>
      <c r="E153" s="216"/>
      <c r="F153" s="217"/>
      <c r="G153" s="216"/>
      <c r="H153" s="164"/>
      <c r="I153" s="164"/>
      <c r="J153" s="118"/>
      <c r="K153" s="91"/>
    </row>
    <row r="154" spans="1:11" s="140" customFormat="1" ht="18.75">
      <c r="A154" s="223">
        <v>11</v>
      </c>
      <c r="B154" s="124" t="s">
        <v>22</v>
      </c>
      <c r="C154" s="111"/>
      <c r="D154" s="155" t="s">
        <v>165</v>
      </c>
      <c r="E154" s="153" t="s">
        <v>124</v>
      </c>
      <c r="F154" s="102">
        <v>70097</v>
      </c>
      <c r="G154" s="153" t="s">
        <v>103</v>
      </c>
      <c r="H154" s="106"/>
      <c r="I154" s="106"/>
      <c r="J154" s="106"/>
      <c r="K154" s="241"/>
    </row>
    <row r="155" spans="1:11" s="108" customFormat="1">
      <c r="A155" s="224"/>
      <c r="B155" s="94" t="s">
        <v>48</v>
      </c>
      <c r="C155" s="113"/>
      <c r="D155" s="156"/>
      <c r="E155" s="154"/>
      <c r="F155" s="104"/>
      <c r="G155" s="154"/>
      <c r="H155" s="106">
        <v>508.9</v>
      </c>
      <c r="I155" s="106">
        <f>I157</f>
        <v>544.59999999999945</v>
      </c>
      <c r="J155" s="106">
        <v>24578</v>
      </c>
      <c r="K155" s="106">
        <v>139643.42399999997</v>
      </c>
    </row>
    <row r="156" spans="1:11" s="307" customFormat="1" ht="12.75">
      <c r="A156" s="337"/>
      <c r="B156" s="304" t="s">
        <v>188</v>
      </c>
      <c r="C156" s="338"/>
      <c r="D156" s="339"/>
      <c r="E156" s="306"/>
      <c r="F156" s="305"/>
      <c r="G156" s="306"/>
      <c r="H156" s="171"/>
      <c r="I156" s="171"/>
      <c r="J156" s="171">
        <v>17629.400000000001</v>
      </c>
      <c r="K156" s="171">
        <v>133400.42399999997</v>
      </c>
    </row>
    <row r="157" spans="1:11" s="2" customFormat="1">
      <c r="A157" s="225"/>
      <c r="B157" s="94" t="s">
        <v>60</v>
      </c>
      <c r="C157" s="113"/>
      <c r="D157" s="156"/>
      <c r="E157" s="154"/>
      <c r="F157" s="104"/>
      <c r="G157" s="154"/>
      <c r="H157" s="106">
        <f>H163+H162+H158</f>
        <v>508.89999999999986</v>
      </c>
      <c r="I157" s="106">
        <f>I158+I162+I163</f>
        <v>544.59999999999945</v>
      </c>
      <c r="J157" s="106">
        <v>24578</v>
      </c>
      <c r="K157" s="91">
        <v>139643.42399999997</v>
      </c>
    </row>
    <row r="158" spans="1:11" s="2" customFormat="1">
      <c r="A158" s="225"/>
      <c r="B158" s="292" t="s">
        <v>49</v>
      </c>
      <c r="C158" s="113"/>
      <c r="D158" s="156"/>
      <c r="E158" s="154"/>
      <c r="F158" s="104"/>
      <c r="G158" s="154"/>
      <c r="H158" s="118">
        <f>H161</f>
        <v>2.2000000000000002</v>
      </c>
      <c r="I158" s="118">
        <f>I159+I160</f>
        <v>7735.62</v>
      </c>
      <c r="J158" s="118">
        <v>19440</v>
      </c>
      <c r="K158" s="91">
        <v>139643.42399999997</v>
      </c>
    </row>
    <row r="159" spans="1:11" s="265" customFormat="1">
      <c r="A159" s="260"/>
      <c r="B159" s="293" t="s">
        <v>61</v>
      </c>
      <c r="C159" s="261"/>
      <c r="D159" s="262"/>
      <c r="E159" s="263"/>
      <c r="F159" s="264"/>
      <c r="G159" s="263"/>
      <c r="H159" s="117"/>
      <c r="I159" s="117">
        <v>5091.79</v>
      </c>
      <c r="J159" s="117">
        <v>3000</v>
      </c>
      <c r="K159" s="181">
        <v>6243</v>
      </c>
    </row>
    <row r="160" spans="1:11" s="265" customFormat="1">
      <c r="A160" s="260"/>
      <c r="B160" s="293" t="s">
        <v>62</v>
      </c>
      <c r="C160" s="261"/>
      <c r="D160" s="262"/>
      <c r="E160" s="263"/>
      <c r="F160" s="264"/>
      <c r="G160" s="263"/>
      <c r="H160" s="117"/>
      <c r="I160" s="117">
        <v>2643.83</v>
      </c>
      <c r="J160" s="117">
        <v>16440</v>
      </c>
      <c r="K160" s="181">
        <v>133400.42399999997</v>
      </c>
    </row>
    <row r="161" spans="1:11" s="265" customFormat="1">
      <c r="A161" s="260"/>
      <c r="B161" s="295" t="s">
        <v>152</v>
      </c>
      <c r="C161" s="261"/>
      <c r="D161" s="262"/>
      <c r="E161" s="263"/>
      <c r="F161" s="264"/>
      <c r="G161" s="263"/>
      <c r="H161" s="117">
        <v>2.2000000000000002</v>
      </c>
      <c r="I161" s="117"/>
      <c r="J161" s="117">
        <v>0</v>
      </c>
      <c r="K161" s="181">
        <v>0</v>
      </c>
    </row>
    <row r="162" spans="1:11" s="265" customFormat="1">
      <c r="A162" s="260"/>
      <c r="B162" s="293" t="s">
        <v>142</v>
      </c>
      <c r="C162" s="261"/>
      <c r="D162" s="262"/>
      <c r="E162" s="263"/>
      <c r="F162" s="264"/>
      <c r="G162" s="263"/>
      <c r="H162" s="117">
        <v>223.8</v>
      </c>
      <c r="I162" s="117">
        <v>-493.88</v>
      </c>
      <c r="J162" s="117"/>
      <c r="K162" s="181"/>
    </row>
    <row r="163" spans="1:11" s="2" customFormat="1">
      <c r="A163" s="223"/>
      <c r="B163" s="291" t="s">
        <v>50</v>
      </c>
      <c r="C163" s="111"/>
      <c r="D163" s="155"/>
      <c r="E163" s="153"/>
      <c r="F163" s="102"/>
      <c r="G163" s="153"/>
      <c r="H163" s="106">
        <f>H164-H165</f>
        <v>282.89999999999986</v>
      </c>
      <c r="I163" s="106">
        <f>I164-I165</f>
        <v>-6697.14</v>
      </c>
      <c r="J163" s="106">
        <v>5138</v>
      </c>
      <c r="K163" s="91">
        <v>0</v>
      </c>
    </row>
    <row r="164" spans="1:11" s="255" customFormat="1">
      <c r="A164" s="233"/>
      <c r="B164" s="293" t="s">
        <v>51</v>
      </c>
      <c r="C164" s="207"/>
      <c r="D164" s="208"/>
      <c r="E164" s="209"/>
      <c r="F164" s="210"/>
      <c r="G164" s="209"/>
      <c r="H164" s="117">
        <v>1826.6</v>
      </c>
      <c r="I164" s="117">
        <v>1543.7</v>
      </c>
      <c r="J164" s="117">
        <v>8240</v>
      </c>
      <c r="K164" s="117">
        <v>8240.7999999999993</v>
      </c>
    </row>
    <row r="165" spans="1:11" s="255" customFormat="1">
      <c r="A165" s="233"/>
      <c r="B165" s="293" t="s">
        <v>52</v>
      </c>
      <c r="C165" s="207"/>
      <c r="D165" s="208"/>
      <c r="E165" s="209"/>
      <c r="F165" s="210"/>
      <c r="G165" s="209"/>
      <c r="H165" s="117">
        <v>1543.7</v>
      </c>
      <c r="I165" s="117">
        <v>8240.84</v>
      </c>
      <c r="J165" s="117">
        <v>3102</v>
      </c>
      <c r="K165" s="117">
        <v>8240.7999999999993</v>
      </c>
    </row>
    <row r="166" spans="1:11" s="108" customFormat="1" ht="31.5">
      <c r="A166" s="223">
        <v>12</v>
      </c>
      <c r="B166" s="93" t="s">
        <v>145</v>
      </c>
      <c r="C166" s="111"/>
      <c r="D166" s="155" t="s">
        <v>165</v>
      </c>
      <c r="E166" s="153" t="s">
        <v>124</v>
      </c>
      <c r="F166" s="102">
        <v>70109</v>
      </c>
      <c r="G166" s="153" t="s">
        <v>91</v>
      </c>
      <c r="H166" s="106"/>
      <c r="I166" s="106"/>
      <c r="J166" s="106"/>
      <c r="K166" s="106"/>
    </row>
    <row r="167" spans="1:11" s="2" customFormat="1" ht="15.6" customHeight="1">
      <c r="A167" s="224"/>
      <c r="B167" s="94" t="s">
        <v>48</v>
      </c>
      <c r="C167" s="113"/>
      <c r="D167" s="156"/>
      <c r="E167" s="154"/>
      <c r="F167" s="104"/>
      <c r="G167" s="154"/>
      <c r="H167" s="106">
        <v>123.4</v>
      </c>
      <c r="I167" s="106">
        <f>I169</f>
        <v>399.22</v>
      </c>
      <c r="J167" s="106">
        <v>219.5</v>
      </c>
      <c r="K167" s="118">
        <v>0</v>
      </c>
    </row>
    <row r="168" spans="1:11" s="319" customFormat="1" ht="15.6" customHeight="1">
      <c r="A168" s="314"/>
      <c r="B168" s="315" t="s">
        <v>188</v>
      </c>
      <c r="C168" s="340"/>
      <c r="D168" s="341"/>
      <c r="E168" s="317"/>
      <c r="F168" s="316"/>
      <c r="G168" s="317"/>
      <c r="H168" s="170"/>
      <c r="I168" s="170"/>
      <c r="J168" s="170"/>
      <c r="K168" s="318"/>
    </row>
    <row r="169" spans="1:11" s="2" customFormat="1">
      <c r="A169" s="225"/>
      <c r="B169" s="94" t="s">
        <v>60</v>
      </c>
      <c r="C169" s="113"/>
      <c r="D169" s="156"/>
      <c r="E169" s="154"/>
      <c r="F169" s="104"/>
      <c r="G169" s="154"/>
      <c r="H169" s="106">
        <f>H170+H174+H173</f>
        <v>123.40000000000002</v>
      </c>
      <c r="I169" s="106">
        <f t="shared" ref="I169" si="0">I170+I174+I173</f>
        <v>399.22</v>
      </c>
      <c r="J169" s="106">
        <v>219.5</v>
      </c>
      <c r="K169" s="118">
        <v>0</v>
      </c>
    </row>
    <row r="170" spans="1:11" s="112" customFormat="1">
      <c r="A170" s="225"/>
      <c r="B170" s="292" t="s">
        <v>49</v>
      </c>
      <c r="C170" s="113"/>
      <c r="D170" s="156"/>
      <c r="E170" s="154"/>
      <c r="F170" s="104"/>
      <c r="G170" s="154"/>
      <c r="H170" s="118">
        <f>H171+H172</f>
        <v>278.8</v>
      </c>
      <c r="I170" s="118">
        <f t="shared" ref="I170" si="1">I171+I172</f>
        <v>538.34</v>
      </c>
      <c r="J170" s="118">
        <v>219.5</v>
      </c>
      <c r="K170" s="106">
        <v>0</v>
      </c>
    </row>
    <row r="171" spans="1:11" s="212" customFormat="1">
      <c r="A171" s="233"/>
      <c r="B171" s="293" t="s">
        <v>61</v>
      </c>
      <c r="C171" s="207"/>
      <c r="D171" s="208"/>
      <c r="E171" s="209"/>
      <c r="F171" s="210"/>
      <c r="G171" s="209"/>
      <c r="H171" s="117">
        <v>278.8</v>
      </c>
      <c r="I171" s="117">
        <v>538.34</v>
      </c>
      <c r="J171" s="117">
        <v>219.5</v>
      </c>
      <c r="K171" s="117"/>
    </row>
    <row r="172" spans="1:11" s="212" customFormat="1">
      <c r="A172" s="233"/>
      <c r="B172" s="293" t="s">
        <v>62</v>
      </c>
      <c r="C172" s="207"/>
      <c r="D172" s="208"/>
      <c r="E172" s="209"/>
      <c r="F172" s="210"/>
      <c r="G172" s="209"/>
      <c r="H172" s="117"/>
      <c r="I172" s="117"/>
      <c r="J172" s="117"/>
      <c r="K172" s="117"/>
    </row>
    <row r="173" spans="1:11" s="212" customFormat="1">
      <c r="A173" s="233"/>
      <c r="B173" s="293" t="s">
        <v>142</v>
      </c>
      <c r="C173" s="207"/>
      <c r="D173" s="208"/>
      <c r="E173" s="209"/>
      <c r="F173" s="210"/>
      <c r="G173" s="209"/>
      <c r="H173" s="117">
        <v>4.2</v>
      </c>
      <c r="I173" s="117">
        <v>-5.26</v>
      </c>
      <c r="J173" s="117"/>
      <c r="K173" s="117"/>
    </row>
    <row r="174" spans="1:11" s="3" customFormat="1">
      <c r="A174" s="223"/>
      <c r="B174" s="291" t="s">
        <v>50</v>
      </c>
      <c r="C174" s="111"/>
      <c r="D174" s="155"/>
      <c r="E174" s="153"/>
      <c r="F174" s="102"/>
      <c r="G174" s="153"/>
      <c r="H174" s="106">
        <f>H175-H176</f>
        <v>-159.6</v>
      </c>
      <c r="I174" s="106">
        <f>I175-I176</f>
        <v>-133.85999999999999</v>
      </c>
      <c r="J174" s="106">
        <v>0</v>
      </c>
      <c r="K174" s="118">
        <v>0</v>
      </c>
    </row>
    <row r="175" spans="1:11" s="212" customFormat="1">
      <c r="A175" s="233"/>
      <c r="B175" s="293" t="s">
        <v>51</v>
      </c>
      <c r="C175" s="207"/>
      <c r="D175" s="208"/>
      <c r="E175" s="209"/>
      <c r="F175" s="210"/>
      <c r="G175" s="209"/>
      <c r="H175" s="117"/>
      <c r="I175" s="117">
        <v>159.6</v>
      </c>
      <c r="J175" s="117">
        <v>293.5</v>
      </c>
      <c r="K175" s="117">
        <v>293.5</v>
      </c>
    </row>
    <row r="176" spans="1:11" s="212" customFormat="1">
      <c r="A176" s="233"/>
      <c r="B176" s="293" t="s">
        <v>52</v>
      </c>
      <c r="C176" s="207"/>
      <c r="D176" s="208"/>
      <c r="E176" s="209"/>
      <c r="F176" s="210"/>
      <c r="G176" s="209"/>
      <c r="H176" s="117">
        <v>159.6</v>
      </c>
      <c r="I176" s="117">
        <v>293.45999999999998</v>
      </c>
      <c r="J176" s="117">
        <v>293.5</v>
      </c>
      <c r="K176" s="117">
        <v>293.5</v>
      </c>
    </row>
    <row r="177" spans="1:11" s="3" customFormat="1">
      <c r="A177" s="223">
        <v>13</v>
      </c>
      <c r="B177" s="124" t="s">
        <v>143</v>
      </c>
      <c r="C177" s="111"/>
      <c r="D177" s="155" t="s">
        <v>165</v>
      </c>
      <c r="E177" s="153" t="s">
        <v>124</v>
      </c>
      <c r="F177" s="102">
        <v>70121</v>
      </c>
      <c r="G177" s="153" t="s">
        <v>91</v>
      </c>
      <c r="H177" s="106"/>
      <c r="I177" s="106"/>
      <c r="J177" s="106"/>
      <c r="K177" s="132"/>
    </row>
    <row r="178" spans="1:11" s="112" customFormat="1">
      <c r="A178" s="224"/>
      <c r="B178" s="94" t="s">
        <v>48</v>
      </c>
      <c r="C178" s="113"/>
      <c r="D178" s="156"/>
      <c r="E178" s="154"/>
      <c r="F178" s="104"/>
      <c r="G178" s="154"/>
      <c r="H178" s="106">
        <v>389.6</v>
      </c>
      <c r="I178" s="106">
        <f>I180</f>
        <v>268.5</v>
      </c>
      <c r="J178" s="106">
        <v>334</v>
      </c>
      <c r="K178" s="130">
        <v>0</v>
      </c>
    </row>
    <row r="179" spans="1:11" s="343" customFormat="1" ht="12.75">
      <c r="A179" s="314"/>
      <c r="B179" s="315" t="s">
        <v>188</v>
      </c>
      <c r="C179" s="340"/>
      <c r="D179" s="341"/>
      <c r="E179" s="317"/>
      <c r="F179" s="316"/>
      <c r="G179" s="317"/>
      <c r="H179" s="170"/>
      <c r="I179" s="170"/>
      <c r="J179" s="170"/>
      <c r="K179" s="342"/>
    </row>
    <row r="180" spans="1:11" s="3" customFormat="1">
      <c r="A180" s="225"/>
      <c r="B180" s="94" t="s">
        <v>60</v>
      </c>
      <c r="C180" s="113"/>
      <c r="D180" s="156"/>
      <c r="E180" s="154"/>
      <c r="F180" s="104"/>
      <c r="G180" s="154"/>
      <c r="H180" s="106">
        <f>H181+H185+H184</f>
        <v>389.59999999999997</v>
      </c>
      <c r="I180" s="106">
        <f>I181+I184+I185</f>
        <v>268.5</v>
      </c>
      <c r="J180" s="106">
        <v>334</v>
      </c>
      <c r="K180" s="132">
        <v>0</v>
      </c>
    </row>
    <row r="181" spans="1:11" s="3" customFormat="1">
      <c r="A181" s="225"/>
      <c r="B181" s="292" t="s">
        <v>49</v>
      </c>
      <c r="C181" s="113"/>
      <c r="D181" s="156"/>
      <c r="E181" s="154"/>
      <c r="F181" s="104"/>
      <c r="G181" s="154"/>
      <c r="H181" s="118">
        <f>H182+H183</f>
        <v>382.3</v>
      </c>
      <c r="I181" s="118">
        <f t="shared" ref="I181" si="2">I182+I183</f>
        <v>397.22</v>
      </c>
      <c r="J181" s="118">
        <v>334</v>
      </c>
      <c r="K181" s="132">
        <v>0</v>
      </c>
    </row>
    <row r="182" spans="1:11" s="266" customFormat="1">
      <c r="A182" s="233"/>
      <c r="B182" s="293" t="s">
        <v>61</v>
      </c>
      <c r="C182" s="207"/>
      <c r="D182" s="208"/>
      <c r="E182" s="209"/>
      <c r="F182" s="210"/>
      <c r="G182" s="209"/>
      <c r="H182" s="117">
        <v>382.3</v>
      </c>
      <c r="I182" s="117">
        <v>397.22</v>
      </c>
      <c r="J182" s="117">
        <v>334</v>
      </c>
      <c r="K182" s="194"/>
    </row>
    <row r="183" spans="1:11" s="255" customFormat="1">
      <c r="A183" s="233"/>
      <c r="B183" s="293" t="s">
        <v>62</v>
      </c>
      <c r="C183" s="207"/>
      <c r="D183" s="208"/>
      <c r="E183" s="209"/>
      <c r="F183" s="210"/>
      <c r="G183" s="209"/>
      <c r="H183" s="117"/>
      <c r="I183" s="117"/>
      <c r="J183" s="117"/>
      <c r="K183" s="117"/>
    </row>
    <row r="184" spans="1:11" s="255" customFormat="1">
      <c r="A184" s="233"/>
      <c r="B184" s="293" t="s">
        <v>142</v>
      </c>
      <c r="C184" s="207"/>
      <c r="D184" s="208"/>
      <c r="E184" s="209"/>
      <c r="F184" s="210"/>
      <c r="G184" s="209"/>
      <c r="H184" s="117">
        <v>7.4</v>
      </c>
      <c r="I184" s="117">
        <v>-2.99</v>
      </c>
      <c r="J184" s="117"/>
      <c r="K184" s="117"/>
    </row>
    <row r="185" spans="1:11" s="2" customFormat="1">
      <c r="A185" s="223"/>
      <c r="B185" s="291" t="s">
        <v>50</v>
      </c>
      <c r="C185" s="111"/>
      <c r="D185" s="155"/>
      <c r="E185" s="153"/>
      <c r="F185" s="102"/>
      <c r="G185" s="153"/>
      <c r="H185" s="106">
        <f>H186-H187</f>
        <v>-0.1</v>
      </c>
      <c r="I185" s="106">
        <f>I186-I187</f>
        <v>-125.73</v>
      </c>
      <c r="J185" s="106">
        <v>0</v>
      </c>
      <c r="K185" s="91">
        <v>0</v>
      </c>
    </row>
    <row r="186" spans="1:11" s="255" customFormat="1">
      <c r="A186" s="233"/>
      <c r="B186" s="293" t="s">
        <v>51</v>
      </c>
      <c r="C186" s="207"/>
      <c r="D186" s="208"/>
      <c r="E186" s="209"/>
      <c r="F186" s="210"/>
      <c r="G186" s="209"/>
      <c r="H186" s="117"/>
      <c r="I186" s="117">
        <v>0.1</v>
      </c>
      <c r="J186" s="117">
        <v>125.8</v>
      </c>
      <c r="K186" s="117">
        <v>125.8</v>
      </c>
    </row>
    <row r="187" spans="1:11" s="255" customFormat="1">
      <c r="A187" s="233"/>
      <c r="B187" s="293" t="s">
        <v>52</v>
      </c>
      <c r="C187" s="207"/>
      <c r="D187" s="208"/>
      <c r="E187" s="209"/>
      <c r="F187" s="210"/>
      <c r="G187" s="209"/>
      <c r="H187" s="117">
        <v>0.1</v>
      </c>
      <c r="I187" s="117">
        <v>125.83</v>
      </c>
      <c r="J187" s="117">
        <v>125.8</v>
      </c>
      <c r="K187" s="117">
        <v>125.8</v>
      </c>
    </row>
    <row r="188" spans="1:11" s="2" customFormat="1" ht="47.25">
      <c r="A188" s="223">
        <v>14</v>
      </c>
      <c r="B188" s="124" t="s">
        <v>156</v>
      </c>
      <c r="C188" s="113"/>
      <c r="D188" s="155" t="s">
        <v>129</v>
      </c>
      <c r="E188" s="154"/>
      <c r="F188" s="102">
        <v>70176</v>
      </c>
      <c r="G188" s="153" t="s">
        <v>115</v>
      </c>
      <c r="H188" s="118"/>
      <c r="I188" s="118"/>
      <c r="J188" s="106"/>
      <c r="K188" s="91"/>
    </row>
    <row r="189" spans="1:11" s="108" customFormat="1">
      <c r="A189" s="226"/>
      <c r="B189" s="94" t="s">
        <v>48</v>
      </c>
      <c r="C189" s="111"/>
      <c r="D189" s="155"/>
      <c r="E189" s="153"/>
      <c r="F189" s="102"/>
      <c r="G189" s="153"/>
      <c r="H189" s="106"/>
      <c r="I189" s="106">
        <f>I191</f>
        <v>171.3</v>
      </c>
      <c r="J189" s="106">
        <v>568.80000000000007</v>
      </c>
      <c r="K189" s="164">
        <v>0</v>
      </c>
    </row>
    <row r="190" spans="1:11" s="349" customFormat="1" ht="12.75">
      <c r="A190" s="346"/>
      <c r="B190" s="304" t="s">
        <v>188</v>
      </c>
      <c r="C190" s="347"/>
      <c r="D190" s="348"/>
      <c r="E190" s="201"/>
      <c r="F190" s="202"/>
      <c r="G190" s="201"/>
      <c r="H190" s="335"/>
      <c r="I190" s="335"/>
      <c r="J190" s="335"/>
      <c r="K190" s="335"/>
    </row>
    <row r="191" spans="1:11" s="2" customFormat="1">
      <c r="A191" s="223"/>
      <c r="B191" s="94" t="s">
        <v>60</v>
      </c>
      <c r="C191" s="111"/>
      <c r="D191" s="155"/>
      <c r="E191" s="153"/>
      <c r="F191" s="102"/>
      <c r="G191" s="153"/>
      <c r="H191" s="106"/>
      <c r="I191" s="106">
        <f>I192+I196</f>
        <v>171.3</v>
      </c>
      <c r="J191" s="106">
        <v>568.80000000000007</v>
      </c>
      <c r="K191" s="91">
        <v>0</v>
      </c>
    </row>
    <row r="192" spans="1:11" s="2" customFormat="1">
      <c r="A192" s="225"/>
      <c r="B192" s="292" t="s">
        <v>49</v>
      </c>
      <c r="C192" s="113"/>
      <c r="D192" s="156"/>
      <c r="E192" s="154"/>
      <c r="F192" s="104"/>
      <c r="G192" s="154"/>
      <c r="H192" s="118"/>
      <c r="I192" s="118">
        <f>I193</f>
        <v>174.9</v>
      </c>
      <c r="J192" s="118">
        <v>565.20000000000005</v>
      </c>
      <c r="K192" s="91">
        <v>0</v>
      </c>
    </row>
    <row r="193" spans="1:11" s="267" customFormat="1">
      <c r="A193" s="233"/>
      <c r="B193" s="293" t="s">
        <v>61</v>
      </c>
      <c r="C193" s="207"/>
      <c r="D193" s="208"/>
      <c r="E193" s="209"/>
      <c r="F193" s="210"/>
      <c r="G193" s="209"/>
      <c r="H193" s="117"/>
      <c r="I193" s="117">
        <v>174.9</v>
      </c>
      <c r="J193" s="117">
        <v>565.20000000000005</v>
      </c>
      <c r="K193" s="194"/>
    </row>
    <row r="194" spans="1:11" s="212" customFormat="1">
      <c r="A194" s="233"/>
      <c r="B194" s="293" t="s">
        <v>62</v>
      </c>
      <c r="C194" s="207"/>
      <c r="D194" s="208"/>
      <c r="E194" s="209"/>
      <c r="F194" s="210"/>
      <c r="G194" s="209"/>
      <c r="H194" s="117"/>
      <c r="I194" s="117"/>
      <c r="J194" s="117"/>
      <c r="K194" s="117"/>
    </row>
    <row r="195" spans="1:11" s="212" customFormat="1">
      <c r="A195" s="233"/>
      <c r="B195" s="293" t="s">
        <v>142</v>
      </c>
      <c r="C195" s="207"/>
      <c r="D195" s="208"/>
      <c r="E195" s="209"/>
      <c r="F195" s="210"/>
      <c r="G195" s="209"/>
      <c r="H195" s="117"/>
      <c r="I195" s="117"/>
      <c r="J195" s="117"/>
      <c r="K195" s="117"/>
    </row>
    <row r="196" spans="1:11" s="3" customFormat="1">
      <c r="A196" s="225"/>
      <c r="B196" s="291" t="s">
        <v>50</v>
      </c>
      <c r="C196" s="113"/>
      <c r="D196" s="156"/>
      <c r="E196" s="154"/>
      <c r="F196" s="104"/>
      <c r="G196" s="154"/>
      <c r="H196" s="118"/>
      <c r="I196" s="106">
        <f>I197-I198</f>
        <v>-3.6</v>
      </c>
      <c r="J196" s="106">
        <v>3.6</v>
      </c>
      <c r="K196" s="91">
        <v>0</v>
      </c>
    </row>
    <row r="197" spans="1:11" s="212" customFormat="1">
      <c r="A197" s="233"/>
      <c r="B197" s="293" t="s">
        <v>51</v>
      </c>
      <c r="C197" s="207"/>
      <c r="D197" s="208"/>
      <c r="E197" s="209"/>
      <c r="F197" s="210"/>
      <c r="G197" s="209"/>
      <c r="H197" s="117"/>
      <c r="I197" s="117"/>
      <c r="J197" s="117">
        <v>3.6</v>
      </c>
      <c r="K197" s="117">
        <v>3.6</v>
      </c>
    </row>
    <row r="198" spans="1:11" s="212" customFormat="1">
      <c r="A198" s="233"/>
      <c r="B198" s="293" t="s">
        <v>52</v>
      </c>
      <c r="C198" s="207"/>
      <c r="D198" s="208"/>
      <c r="E198" s="209"/>
      <c r="F198" s="210"/>
      <c r="G198" s="209"/>
      <c r="H198" s="117"/>
      <c r="I198" s="117">
        <v>3.6</v>
      </c>
      <c r="J198" s="117"/>
      <c r="K198" s="117">
        <v>3.6</v>
      </c>
    </row>
    <row r="199" spans="1:11" s="3" customFormat="1">
      <c r="A199" s="223">
        <v>15</v>
      </c>
      <c r="B199" s="124" t="s">
        <v>190</v>
      </c>
      <c r="C199" s="113"/>
      <c r="D199" s="155" t="s">
        <v>129</v>
      </c>
      <c r="E199" s="154"/>
      <c r="F199" s="102">
        <v>70184</v>
      </c>
      <c r="G199" s="153" t="s">
        <v>115</v>
      </c>
      <c r="H199" s="118"/>
      <c r="I199" s="118"/>
      <c r="J199" s="118"/>
      <c r="K199" s="91"/>
    </row>
    <row r="200" spans="1:11" s="3" customFormat="1">
      <c r="A200" s="226"/>
      <c r="B200" s="94" t="s">
        <v>48</v>
      </c>
      <c r="C200" s="111"/>
      <c r="D200" s="155"/>
      <c r="E200" s="153"/>
      <c r="F200" s="102"/>
      <c r="G200" s="153"/>
      <c r="H200" s="106"/>
      <c r="I200" s="106">
        <f>I202</f>
        <v>138.30000000000001</v>
      </c>
      <c r="J200" s="118">
        <v>530</v>
      </c>
      <c r="K200" s="91"/>
    </row>
    <row r="201" spans="1:11" s="350" customFormat="1" ht="12.75">
      <c r="A201" s="346"/>
      <c r="B201" s="304" t="s">
        <v>188</v>
      </c>
      <c r="C201" s="347"/>
      <c r="D201" s="348"/>
      <c r="E201" s="201"/>
      <c r="F201" s="202"/>
      <c r="G201" s="201"/>
      <c r="H201" s="335"/>
      <c r="I201" s="335"/>
      <c r="J201" s="334"/>
      <c r="K201" s="334"/>
    </row>
    <row r="202" spans="1:11" s="3" customFormat="1">
      <c r="A202" s="223"/>
      <c r="B202" s="94" t="s">
        <v>60</v>
      </c>
      <c r="C202" s="111"/>
      <c r="D202" s="155"/>
      <c r="E202" s="153"/>
      <c r="F202" s="102"/>
      <c r="G202" s="153"/>
      <c r="H202" s="106"/>
      <c r="I202" s="106">
        <f>I203+I206+I207</f>
        <v>138.30000000000001</v>
      </c>
      <c r="J202" s="118">
        <v>530</v>
      </c>
      <c r="K202" s="91"/>
    </row>
    <row r="203" spans="1:11" s="3" customFormat="1">
      <c r="A203" s="225"/>
      <c r="B203" s="292" t="s">
        <v>49</v>
      </c>
      <c r="C203" s="113"/>
      <c r="D203" s="156"/>
      <c r="E203" s="154"/>
      <c r="F203" s="104"/>
      <c r="G203" s="154"/>
      <c r="H203" s="118"/>
      <c r="I203" s="118">
        <f>I204</f>
        <v>294.8</v>
      </c>
      <c r="J203" s="118">
        <v>530</v>
      </c>
      <c r="K203" s="91"/>
    </row>
    <row r="204" spans="1:11" s="212" customFormat="1">
      <c r="A204" s="233"/>
      <c r="B204" s="293" t="s">
        <v>61</v>
      </c>
      <c r="C204" s="207"/>
      <c r="D204" s="208"/>
      <c r="E204" s="209"/>
      <c r="F204" s="210"/>
      <c r="G204" s="209"/>
      <c r="H204" s="117"/>
      <c r="I204" s="117">
        <v>294.8</v>
      </c>
      <c r="J204" s="117">
        <v>530</v>
      </c>
      <c r="K204" s="117"/>
    </row>
    <row r="205" spans="1:11" s="212" customFormat="1">
      <c r="A205" s="233"/>
      <c r="B205" s="293" t="s">
        <v>62</v>
      </c>
      <c r="C205" s="207"/>
      <c r="D205" s="208"/>
      <c r="E205" s="209"/>
      <c r="F205" s="210"/>
      <c r="G205" s="209"/>
      <c r="H205" s="117"/>
      <c r="I205" s="117"/>
      <c r="J205" s="117"/>
      <c r="K205" s="117"/>
    </row>
    <row r="206" spans="1:11" s="212" customFormat="1">
      <c r="A206" s="233"/>
      <c r="B206" s="293" t="s">
        <v>142</v>
      </c>
      <c r="C206" s="207"/>
      <c r="D206" s="208"/>
      <c r="E206" s="209"/>
      <c r="F206" s="210"/>
      <c r="G206" s="209"/>
      <c r="H206" s="117"/>
      <c r="I206" s="117">
        <v>-14.5</v>
      </c>
      <c r="J206" s="117"/>
      <c r="K206" s="117"/>
    </row>
    <row r="207" spans="1:11" s="3" customFormat="1">
      <c r="A207" s="225"/>
      <c r="B207" s="291" t="s">
        <v>50</v>
      </c>
      <c r="C207" s="113"/>
      <c r="D207" s="156"/>
      <c r="E207" s="154"/>
      <c r="F207" s="104"/>
      <c r="G207" s="154"/>
      <c r="H207" s="118"/>
      <c r="I207" s="106">
        <f>I208-I209</f>
        <v>-142</v>
      </c>
      <c r="J207" s="118">
        <v>0</v>
      </c>
      <c r="K207" s="91"/>
    </row>
    <row r="208" spans="1:11" s="212" customFormat="1">
      <c r="A208" s="233"/>
      <c r="B208" s="293" t="s">
        <v>51</v>
      </c>
      <c r="C208" s="207"/>
      <c r="D208" s="208"/>
      <c r="E208" s="209"/>
      <c r="F208" s="210"/>
      <c r="G208" s="209"/>
      <c r="H208" s="117"/>
      <c r="I208" s="117"/>
      <c r="J208" s="117">
        <v>142.1</v>
      </c>
      <c r="K208" s="117">
        <v>142</v>
      </c>
    </row>
    <row r="209" spans="1:11" s="212" customFormat="1">
      <c r="A209" s="233"/>
      <c r="B209" s="293" t="s">
        <v>52</v>
      </c>
      <c r="C209" s="207"/>
      <c r="D209" s="208"/>
      <c r="E209" s="209"/>
      <c r="F209" s="210"/>
      <c r="G209" s="209"/>
      <c r="H209" s="117"/>
      <c r="I209" s="117">
        <v>142</v>
      </c>
      <c r="J209" s="117">
        <v>142.1</v>
      </c>
      <c r="K209" s="117">
        <v>142</v>
      </c>
    </row>
    <row r="210" spans="1:11" s="3" customFormat="1" ht="18.75">
      <c r="A210" s="225"/>
      <c r="B210" s="234" t="s">
        <v>23</v>
      </c>
      <c r="C210" s="229">
        <v>205</v>
      </c>
      <c r="D210" s="230"/>
      <c r="E210" s="216"/>
      <c r="F210" s="217"/>
      <c r="G210" s="216"/>
      <c r="H210" s="164"/>
      <c r="I210" s="164"/>
      <c r="J210" s="106"/>
      <c r="K210" s="132"/>
    </row>
    <row r="211" spans="1:11" s="3" customFormat="1" ht="47.25">
      <c r="A211" s="223">
        <v>16</v>
      </c>
      <c r="B211" s="124" t="s">
        <v>24</v>
      </c>
      <c r="C211" s="111"/>
      <c r="D211" s="155" t="s">
        <v>128</v>
      </c>
      <c r="E211" s="153" t="s">
        <v>124</v>
      </c>
      <c r="F211" s="102">
        <v>70063</v>
      </c>
      <c r="G211" s="153" t="s">
        <v>91</v>
      </c>
      <c r="H211" s="106"/>
      <c r="I211" s="106"/>
      <c r="J211" s="106"/>
      <c r="K211" s="91"/>
    </row>
    <row r="212" spans="1:11" s="3" customFormat="1">
      <c r="A212" s="225"/>
      <c r="B212" s="94" t="s">
        <v>48</v>
      </c>
      <c r="C212" s="113"/>
      <c r="D212" s="156"/>
      <c r="E212" s="154"/>
      <c r="F212" s="104"/>
      <c r="G212" s="154"/>
      <c r="H212" s="106">
        <v>23368.400000000001</v>
      </c>
      <c r="I212" s="106">
        <f>I214</f>
        <v>10612.99</v>
      </c>
      <c r="J212" s="106"/>
      <c r="K212" s="91"/>
    </row>
    <row r="213" spans="1:11" s="326" customFormat="1" ht="12.75">
      <c r="A213" s="321"/>
      <c r="B213" s="315" t="s">
        <v>188</v>
      </c>
      <c r="C213" s="340"/>
      <c r="D213" s="341"/>
      <c r="E213" s="317"/>
      <c r="F213" s="316"/>
      <c r="G213" s="317"/>
      <c r="H213" s="170"/>
      <c r="I213" s="170"/>
      <c r="J213" s="170"/>
      <c r="K213" s="318"/>
    </row>
    <row r="214" spans="1:11" s="3" customFormat="1">
      <c r="A214" s="225"/>
      <c r="B214" s="94" t="s">
        <v>60</v>
      </c>
      <c r="C214" s="113"/>
      <c r="D214" s="156"/>
      <c r="E214" s="154"/>
      <c r="F214" s="104"/>
      <c r="G214" s="154"/>
      <c r="H214" s="106">
        <f>H215+H219+H218</f>
        <v>23368.399999999998</v>
      </c>
      <c r="I214" s="106">
        <f>I219+I218</f>
        <v>10612.99</v>
      </c>
      <c r="J214" s="118"/>
      <c r="K214" s="91"/>
    </row>
    <row r="215" spans="1:11" s="112" customFormat="1">
      <c r="A215" s="225"/>
      <c r="B215" s="292" t="s">
        <v>49</v>
      </c>
      <c r="C215" s="113"/>
      <c r="D215" s="156"/>
      <c r="E215" s="154"/>
      <c r="F215" s="104"/>
      <c r="G215" s="154"/>
      <c r="H215" s="118">
        <f>H216+H217</f>
        <v>30244</v>
      </c>
      <c r="I215" s="118">
        <f>I216+I217</f>
        <v>0</v>
      </c>
      <c r="J215" s="118"/>
      <c r="K215" s="164"/>
    </row>
    <row r="216" spans="1:11" s="212" customFormat="1">
      <c r="A216" s="233"/>
      <c r="B216" s="293" t="s">
        <v>61</v>
      </c>
      <c r="C216" s="207"/>
      <c r="D216" s="208"/>
      <c r="E216" s="209"/>
      <c r="F216" s="210"/>
      <c r="G216" s="209"/>
      <c r="H216" s="117">
        <v>30244</v>
      </c>
      <c r="I216" s="117"/>
      <c r="J216" s="117"/>
      <c r="K216" s="117"/>
    </row>
    <row r="217" spans="1:11" s="212" customFormat="1">
      <c r="A217" s="233"/>
      <c r="B217" s="293" t="s">
        <v>62</v>
      </c>
      <c r="C217" s="207"/>
      <c r="D217" s="208"/>
      <c r="E217" s="209"/>
      <c r="F217" s="210"/>
      <c r="G217" s="209"/>
      <c r="H217" s="117"/>
      <c r="I217" s="117"/>
      <c r="J217" s="117"/>
      <c r="K217" s="117"/>
    </row>
    <row r="218" spans="1:11" s="268" customFormat="1" ht="16.350000000000001" customHeight="1">
      <c r="A218" s="233"/>
      <c r="B218" s="293" t="s">
        <v>142</v>
      </c>
      <c r="C218" s="207"/>
      <c r="D218" s="208"/>
      <c r="E218" s="209"/>
      <c r="F218" s="210"/>
      <c r="G218" s="209"/>
      <c r="H218" s="117">
        <v>865.1</v>
      </c>
      <c r="I218" s="117">
        <v>6.42</v>
      </c>
      <c r="J218" s="194"/>
      <c r="K218" s="194"/>
    </row>
    <row r="219" spans="1:11" s="3" customFormat="1">
      <c r="A219" s="223"/>
      <c r="B219" s="291" t="s">
        <v>50</v>
      </c>
      <c r="C219" s="111"/>
      <c r="D219" s="155"/>
      <c r="E219" s="153"/>
      <c r="F219" s="102"/>
      <c r="G219" s="153"/>
      <c r="H219" s="106">
        <f>H220-H221</f>
        <v>-7740.7</v>
      </c>
      <c r="I219" s="106">
        <f>I220-I221</f>
        <v>10606.57</v>
      </c>
      <c r="J219" s="116"/>
      <c r="K219" s="91"/>
    </row>
    <row r="220" spans="1:11" s="212" customFormat="1">
      <c r="A220" s="233"/>
      <c r="B220" s="293" t="s">
        <v>51</v>
      </c>
      <c r="C220" s="207"/>
      <c r="D220" s="208"/>
      <c r="E220" s="209"/>
      <c r="F220" s="210"/>
      <c r="G220" s="209"/>
      <c r="H220" s="117">
        <v>3479.3</v>
      </c>
      <c r="I220" s="117">
        <v>11220</v>
      </c>
      <c r="J220" s="117">
        <v>613.4</v>
      </c>
      <c r="K220" s="117">
        <v>613.4</v>
      </c>
    </row>
    <row r="221" spans="1:11" s="212" customFormat="1">
      <c r="A221" s="233"/>
      <c r="B221" s="293" t="s">
        <v>52</v>
      </c>
      <c r="C221" s="207"/>
      <c r="D221" s="208"/>
      <c r="E221" s="209"/>
      <c r="F221" s="210"/>
      <c r="G221" s="209"/>
      <c r="H221" s="117">
        <v>11220</v>
      </c>
      <c r="I221" s="117">
        <v>613.42999999999995</v>
      </c>
      <c r="J221" s="117">
        <v>613.4</v>
      </c>
      <c r="K221" s="117">
        <v>613.4</v>
      </c>
    </row>
    <row r="222" spans="1:11" s="3" customFormat="1" ht="63">
      <c r="A222" s="223">
        <v>17</v>
      </c>
      <c r="B222" s="124" t="s">
        <v>25</v>
      </c>
      <c r="C222" s="111"/>
      <c r="D222" s="155" t="s">
        <v>128</v>
      </c>
      <c r="E222" s="153" t="s">
        <v>124</v>
      </c>
      <c r="F222" s="102">
        <v>70062</v>
      </c>
      <c r="G222" s="153" t="s">
        <v>91</v>
      </c>
      <c r="H222" s="106"/>
      <c r="I222" s="106"/>
      <c r="J222" s="106">
        <v>0</v>
      </c>
      <c r="K222" s="91">
        <v>0</v>
      </c>
    </row>
    <row r="223" spans="1:11" s="3" customFormat="1">
      <c r="A223" s="225"/>
      <c r="B223" s="94" t="s">
        <v>48</v>
      </c>
      <c r="C223" s="113"/>
      <c r="D223" s="156"/>
      <c r="E223" s="154"/>
      <c r="F223" s="104"/>
      <c r="G223" s="154"/>
      <c r="H223" s="106">
        <v>16619.099999999999</v>
      </c>
      <c r="I223" s="106">
        <f>I226+I230</f>
        <v>0</v>
      </c>
      <c r="J223" s="106">
        <v>0</v>
      </c>
      <c r="K223" s="91">
        <v>0</v>
      </c>
    </row>
    <row r="224" spans="1:11" s="326" customFormat="1" ht="12.75">
      <c r="A224" s="321"/>
      <c r="B224" s="315" t="s">
        <v>188</v>
      </c>
      <c r="C224" s="340"/>
      <c r="D224" s="341"/>
      <c r="E224" s="317"/>
      <c r="F224" s="316"/>
      <c r="G224" s="317"/>
      <c r="H224" s="170"/>
      <c r="I224" s="170"/>
      <c r="J224" s="170"/>
      <c r="K224" s="318"/>
    </row>
    <row r="225" spans="1:11" s="3" customFormat="1">
      <c r="A225" s="225"/>
      <c r="B225" s="94" t="s">
        <v>60</v>
      </c>
      <c r="C225" s="113"/>
      <c r="D225" s="156"/>
      <c r="E225" s="154"/>
      <c r="F225" s="104"/>
      <c r="G225" s="154"/>
      <c r="H225" s="106">
        <f>H226+H230+H229</f>
        <v>16619.100000000002</v>
      </c>
      <c r="I225" s="106">
        <f>I226</f>
        <v>0</v>
      </c>
      <c r="J225" s="118">
        <v>0</v>
      </c>
      <c r="K225" s="91">
        <v>0</v>
      </c>
    </row>
    <row r="226" spans="1:11" s="3" customFormat="1">
      <c r="A226" s="225"/>
      <c r="B226" s="292" t="s">
        <v>49</v>
      </c>
      <c r="C226" s="113"/>
      <c r="D226" s="156"/>
      <c r="E226" s="154"/>
      <c r="F226" s="104"/>
      <c r="G226" s="154"/>
      <c r="H226" s="118">
        <f>H227+H228</f>
        <v>15507.2</v>
      </c>
      <c r="I226" s="118">
        <f>I227+I228</f>
        <v>0</v>
      </c>
      <c r="J226" s="118"/>
      <c r="K226" s="91"/>
    </row>
    <row r="227" spans="1:11" s="267" customFormat="1">
      <c r="A227" s="233"/>
      <c r="B227" s="293" t="s">
        <v>61</v>
      </c>
      <c r="C227" s="207"/>
      <c r="D227" s="208"/>
      <c r="E227" s="209"/>
      <c r="F227" s="210"/>
      <c r="G227" s="209"/>
      <c r="H227" s="117">
        <v>15507.2</v>
      </c>
      <c r="I227" s="117"/>
      <c r="J227" s="117"/>
      <c r="K227" s="194"/>
    </row>
    <row r="228" spans="1:11" s="212" customFormat="1">
      <c r="A228" s="233"/>
      <c r="B228" s="293" t="s">
        <v>62</v>
      </c>
      <c r="C228" s="207"/>
      <c r="D228" s="208"/>
      <c r="E228" s="209"/>
      <c r="F228" s="210"/>
      <c r="G228" s="209"/>
      <c r="H228" s="117"/>
      <c r="I228" s="117"/>
      <c r="J228" s="194">
        <v>0</v>
      </c>
      <c r="K228" s="117">
        <v>0</v>
      </c>
    </row>
    <row r="229" spans="1:11" s="212" customFormat="1">
      <c r="A229" s="233"/>
      <c r="B229" s="293" t="s">
        <v>142</v>
      </c>
      <c r="C229" s="207"/>
      <c r="D229" s="208"/>
      <c r="E229" s="209"/>
      <c r="F229" s="210"/>
      <c r="G229" s="209"/>
      <c r="H229" s="117">
        <v>308.89999999999998</v>
      </c>
      <c r="I229" s="117"/>
      <c r="J229" s="117"/>
      <c r="K229" s="117"/>
    </row>
    <row r="230" spans="1:11" s="3" customFormat="1">
      <c r="A230" s="223"/>
      <c r="B230" s="291" t="s">
        <v>50</v>
      </c>
      <c r="C230" s="111"/>
      <c r="D230" s="155"/>
      <c r="E230" s="153"/>
      <c r="F230" s="102"/>
      <c r="G230" s="153"/>
      <c r="H230" s="106">
        <f>H231-H232</f>
        <v>803</v>
      </c>
      <c r="I230" s="106">
        <f>I231-I232</f>
        <v>0</v>
      </c>
      <c r="J230" s="118"/>
      <c r="K230" s="91"/>
    </row>
    <row r="231" spans="1:11" s="212" customFormat="1">
      <c r="A231" s="233"/>
      <c r="B231" s="293" t="s">
        <v>51</v>
      </c>
      <c r="C231" s="207"/>
      <c r="D231" s="208"/>
      <c r="E231" s="209"/>
      <c r="F231" s="210"/>
      <c r="G231" s="209"/>
      <c r="H231" s="117">
        <v>803.8</v>
      </c>
      <c r="I231" s="117">
        <v>0.8</v>
      </c>
      <c r="J231" s="187">
        <v>0.8</v>
      </c>
      <c r="K231" s="117">
        <v>0.8</v>
      </c>
    </row>
    <row r="232" spans="1:11" s="212" customFormat="1">
      <c r="A232" s="233"/>
      <c r="B232" s="293" t="s">
        <v>52</v>
      </c>
      <c r="C232" s="207"/>
      <c r="D232" s="208"/>
      <c r="E232" s="209"/>
      <c r="F232" s="210"/>
      <c r="G232" s="209"/>
      <c r="H232" s="117">
        <v>0.8</v>
      </c>
      <c r="I232" s="117">
        <v>0.8</v>
      </c>
      <c r="J232" s="187">
        <v>0.8</v>
      </c>
      <c r="K232" s="117">
        <v>0.8</v>
      </c>
    </row>
    <row r="233" spans="1:11" s="3" customFormat="1" ht="31.5">
      <c r="A233" s="223">
        <v>18</v>
      </c>
      <c r="B233" s="93" t="s">
        <v>26</v>
      </c>
      <c r="C233" s="111"/>
      <c r="D233" s="155" t="s">
        <v>128</v>
      </c>
      <c r="E233" s="153" t="s">
        <v>124</v>
      </c>
      <c r="F233" s="102">
        <v>70108</v>
      </c>
      <c r="G233" s="153" t="s">
        <v>114</v>
      </c>
      <c r="H233" s="106"/>
      <c r="I233" s="106"/>
      <c r="J233" s="106"/>
      <c r="K233" s="132"/>
    </row>
    <row r="234" spans="1:11" s="3" customFormat="1">
      <c r="A234" s="223"/>
      <c r="B234" s="94" t="s">
        <v>48</v>
      </c>
      <c r="C234" s="111"/>
      <c r="D234" s="155"/>
      <c r="E234" s="153"/>
      <c r="F234" s="102"/>
      <c r="G234" s="153"/>
      <c r="H234" s="106">
        <f>H237+H240</f>
        <v>49964.4</v>
      </c>
      <c r="I234" s="106">
        <f>I237+I240</f>
        <v>79504.69</v>
      </c>
      <c r="J234" s="106"/>
      <c r="K234" s="132"/>
    </row>
    <row r="235" spans="1:11" s="350" customFormat="1" ht="12.75">
      <c r="A235" s="329"/>
      <c r="B235" s="304" t="s">
        <v>188</v>
      </c>
      <c r="C235" s="347"/>
      <c r="D235" s="348"/>
      <c r="E235" s="201"/>
      <c r="F235" s="202"/>
      <c r="G235" s="201"/>
      <c r="H235" s="335"/>
      <c r="I235" s="335"/>
      <c r="J235" s="335"/>
      <c r="K235" s="351"/>
    </row>
    <row r="236" spans="1:11" s="3" customFormat="1">
      <c r="A236" s="223"/>
      <c r="B236" s="94" t="s">
        <v>60</v>
      </c>
      <c r="C236" s="111"/>
      <c r="D236" s="155"/>
      <c r="E236" s="153"/>
      <c r="F236" s="102"/>
      <c r="G236" s="153"/>
      <c r="H236" s="106">
        <f>H237</f>
        <v>49964.4</v>
      </c>
      <c r="I236" s="106">
        <f>I237</f>
        <v>79504.69</v>
      </c>
      <c r="J236" s="118"/>
      <c r="K236" s="132"/>
    </row>
    <row r="237" spans="1:11" s="3" customFormat="1">
      <c r="A237" s="223"/>
      <c r="B237" s="292" t="s">
        <v>49</v>
      </c>
      <c r="C237" s="113"/>
      <c r="D237" s="156"/>
      <c r="E237" s="154"/>
      <c r="F237" s="104"/>
      <c r="G237" s="154"/>
      <c r="H237" s="118">
        <f>H238+H239</f>
        <v>49964.4</v>
      </c>
      <c r="I237" s="118">
        <f>I238+I239</f>
        <v>79504.69</v>
      </c>
      <c r="J237" s="118"/>
      <c r="K237" s="132"/>
    </row>
    <row r="238" spans="1:11" s="212" customFormat="1">
      <c r="A238" s="233"/>
      <c r="B238" s="293" t="s">
        <v>61</v>
      </c>
      <c r="C238" s="207"/>
      <c r="D238" s="208"/>
      <c r="E238" s="209"/>
      <c r="F238" s="210"/>
      <c r="G238" s="209"/>
      <c r="H238" s="117"/>
      <c r="I238" s="117"/>
      <c r="J238" s="117"/>
      <c r="K238" s="259"/>
    </row>
    <row r="239" spans="1:11" s="267" customFormat="1">
      <c r="A239" s="233"/>
      <c r="B239" s="293" t="s">
        <v>62</v>
      </c>
      <c r="C239" s="207"/>
      <c r="D239" s="208"/>
      <c r="E239" s="209"/>
      <c r="F239" s="210"/>
      <c r="G239" s="209"/>
      <c r="H239" s="117">
        <v>49964.4</v>
      </c>
      <c r="I239" s="117">
        <v>79504.69</v>
      </c>
      <c r="J239" s="194">
        <v>0</v>
      </c>
      <c r="K239" s="276"/>
    </row>
    <row r="240" spans="1:11" s="3" customFormat="1">
      <c r="A240" s="223"/>
      <c r="B240" s="291" t="s">
        <v>50</v>
      </c>
      <c r="C240" s="111"/>
      <c r="D240" s="155"/>
      <c r="E240" s="153"/>
      <c r="F240" s="102"/>
      <c r="G240" s="153"/>
      <c r="H240" s="106"/>
      <c r="I240" s="106"/>
      <c r="J240" s="118"/>
      <c r="K240" s="132"/>
    </row>
    <row r="241" spans="1:11" s="3" customFormat="1" hidden="1">
      <c r="A241" s="223"/>
      <c r="B241" s="294" t="s">
        <v>51</v>
      </c>
      <c r="C241" s="113"/>
      <c r="D241" s="156"/>
      <c r="E241" s="154"/>
      <c r="F241" s="104"/>
      <c r="G241" s="154"/>
      <c r="H241" s="118"/>
      <c r="I241" s="118"/>
      <c r="J241" s="118"/>
      <c r="K241" s="132"/>
    </row>
    <row r="242" spans="1:11" s="3" customFormat="1" hidden="1">
      <c r="A242" s="223"/>
      <c r="B242" s="294" t="s">
        <v>52</v>
      </c>
      <c r="C242" s="113"/>
      <c r="D242" s="156"/>
      <c r="E242" s="154"/>
      <c r="F242" s="104"/>
      <c r="G242" s="154"/>
      <c r="H242" s="118"/>
      <c r="I242" s="118"/>
      <c r="J242" s="106"/>
      <c r="K242" s="132"/>
    </row>
    <row r="243" spans="1:11" s="212" customFormat="1">
      <c r="A243" s="233"/>
      <c r="B243" s="293" t="s">
        <v>51</v>
      </c>
      <c r="C243" s="207"/>
      <c r="D243" s="208"/>
      <c r="E243" s="209"/>
      <c r="F243" s="210"/>
      <c r="G243" s="209"/>
      <c r="H243" s="117"/>
      <c r="I243" s="117"/>
      <c r="J243" s="194"/>
      <c r="K243" s="259"/>
    </row>
    <row r="244" spans="1:11" s="212" customFormat="1">
      <c r="A244" s="233"/>
      <c r="B244" s="293" t="s">
        <v>52</v>
      </c>
      <c r="C244" s="207"/>
      <c r="D244" s="208"/>
      <c r="E244" s="209"/>
      <c r="F244" s="210"/>
      <c r="G244" s="209"/>
      <c r="H244" s="117"/>
      <c r="I244" s="117"/>
      <c r="J244" s="194"/>
      <c r="K244" s="259"/>
    </row>
    <row r="245" spans="1:11" s="3" customFormat="1">
      <c r="A245" s="223">
        <v>19</v>
      </c>
      <c r="B245" s="93" t="s">
        <v>197</v>
      </c>
      <c r="C245" s="111"/>
      <c r="D245" s="155" t="s">
        <v>128</v>
      </c>
      <c r="E245" s="153" t="s">
        <v>124</v>
      </c>
      <c r="F245" s="102">
        <v>70197</v>
      </c>
      <c r="G245" s="153" t="s">
        <v>91</v>
      </c>
      <c r="H245" s="118"/>
      <c r="I245" s="118"/>
      <c r="J245" s="106"/>
      <c r="K245" s="91"/>
    </row>
    <row r="246" spans="1:11" s="112" customFormat="1" ht="15.75" customHeight="1">
      <c r="A246" s="223"/>
      <c r="B246" s="94" t="s">
        <v>48</v>
      </c>
      <c r="C246" s="111"/>
      <c r="D246" s="155"/>
      <c r="E246" s="153"/>
      <c r="F246" s="102"/>
      <c r="G246" s="153"/>
      <c r="H246" s="106"/>
      <c r="I246" s="106"/>
      <c r="J246" s="106">
        <v>0</v>
      </c>
      <c r="K246" s="106">
        <v>19769.5</v>
      </c>
    </row>
    <row r="247" spans="1:11" s="350" customFormat="1" ht="12.75">
      <c r="A247" s="329"/>
      <c r="B247" s="304" t="s">
        <v>188</v>
      </c>
      <c r="C247" s="347"/>
      <c r="D247" s="348"/>
      <c r="E247" s="201"/>
      <c r="F247" s="202"/>
      <c r="G247" s="201"/>
      <c r="H247" s="334"/>
      <c r="I247" s="334"/>
      <c r="J247" s="335"/>
      <c r="K247" s="334">
        <v>16148.56</v>
      </c>
    </row>
    <row r="248" spans="1:11" s="112" customFormat="1">
      <c r="A248" s="223"/>
      <c r="B248" s="94" t="s">
        <v>60</v>
      </c>
      <c r="C248" s="111"/>
      <c r="D248" s="155"/>
      <c r="E248" s="153"/>
      <c r="F248" s="102"/>
      <c r="G248" s="153"/>
      <c r="H248" s="106"/>
      <c r="I248" s="106"/>
      <c r="J248" s="106">
        <v>0</v>
      </c>
      <c r="K248" s="106">
        <v>19769.5</v>
      </c>
    </row>
    <row r="249" spans="1:11" s="3" customFormat="1">
      <c r="A249" s="223"/>
      <c r="B249" s="292" t="s">
        <v>49</v>
      </c>
      <c r="C249" s="113"/>
      <c r="D249" s="156"/>
      <c r="E249" s="154"/>
      <c r="F249" s="104"/>
      <c r="G249" s="154"/>
      <c r="H249" s="118"/>
      <c r="I249" s="118"/>
      <c r="J249" s="118">
        <v>0</v>
      </c>
      <c r="K249" s="91">
        <v>19769.5</v>
      </c>
    </row>
    <row r="250" spans="1:11" s="212" customFormat="1">
      <c r="A250" s="233"/>
      <c r="B250" s="293" t="s">
        <v>61</v>
      </c>
      <c r="C250" s="207"/>
      <c r="D250" s="208"/>
      <c r="E250" s="209"/>
      <c r="F250" s="210"/>
      <c r="G250" s="209"/>
      <c r="H250" s="117"/>
      <c r="I250" s="117"/>
      <c r="J250" s="117"/>
      <c r="K250" s="117">
        <v>19769.5</v>
      </c>
    </row>
    <row r="251" spans="1:11" s="212" customFormat="1">
      <c r="A251" s="233"/>
      <c r="B251" s="293" t="s">
        <v>62</v>
      </c>
      <c r="C251" s="207"/>
      <c r="D251" s="208"/>
      <c r="E251" s="209"/>
      <c r="F251" s="210"/>
      <c r="G251" s="209"/>
      <c r="H251" s="117"/>
      <c r="I251" s="117"/>
      <c r="J251" s="194"/>
      <c r="K251" s="117"/>
    </row>
    <row r="252" spans="1:11" s="3" customFormat="1">
      <c r="A252" s="223"/>
      <c r="B252" s="291" t="s">
        <v>50</v>
      </c>
      <c r="C252" s="111"/>
      <c r="D252" s="155"/>
      <c r="E252" s="153"/>
      <c r="F252" s="102"/>
      <c r="G252" s="153"/>
      <c r="H252" s="118"/>
      <c r="I252" s="118"/>
      <c r="J252" s="106"/>
      <c r="K252" s="91"/>
    </row>
    <row r="253" spans="1:11" s="212" customFormat="1">
      <c r="A253" s="233"/>
      <c r="B253" s="293" t="s">
        <v>51</v>
      </c>
      <c r="C253" s="207"/>
      <c r="D253" s="208"/>
      <c r="E253" s="209"/>
      <c r="F253" s="210"/>
      <c r="G253" s="209"/>
      <c r="H253" s="117"/>
      <c r="I253" s="117"/>
      <c r="J253" s="194"/>
      <c r="K253" s="117"/>
    </row>
    <row r="254" spans="1:11" s="212" customFormat="1">
      <c r="A254" s="233"/>
      <c r="B254" s="293" t="s">
        <v>52</v>
      </c>
      <c r="C254" s="207"/>
      <c r="D254" s="208"/>
      <c r="E254" s="209"/>
      <c r="F254" s="210"/>
      <c r="G254" s="209"/>
      <c r="H254" s="117"/>
      <c r="I254" s="117"/>
      <c r="J254" s="194"/>
      <c r="K254" s="117"/>
    </row>
    <row r="255" spans="1:11" s="3" customFormat="1" ht="47.25">
      <c r="A255" s="223">
        <v>20</v>
      </c>
      <c r="B255" s="93" t="s">
        <v>198</v>
      </c>
      <c r="C255" s="86"/>
      <c r="D255" s="155" t="s">
        <v>128</v>
      </c>
      <c r="E255" s="153" t="s">
        <v>124</v>
      </c>
      <c r="F255" s="102">
        <v>70198</v>
      </c>
      <c r="G255" s="153" t="s">
        <v>91</v>
      </c>
      <c r="H255" s="118"/>
      <c r="I255" s="118"/>
      <c r="J255" s="106"/>
      <c r="K255" s="91"/>
    </row>
    <row r="256" spans="1:11" s="112" customFormat="1">
      <c r="A256" s="223"/>
      <c r="B256" s="94" t="s">
        <v>48</v>
      </c>
      <c r="C256" s="206"/>
      <c r="D256" s="155"/>
      <c r="E256" s="153"/>
      <c r="F256" s="102"/>
      <c r="G256" s="153"/>
      <c r="H256" s="106"/>
      <c r="I256" s="106"/>
      <c r="J256" s="106">
        <v>0</v>
      </c>
      <c r="K256" s="106">
        <v>28617.912</v>
      </c>
    </row>
    <row r="257" spans="1:11" s="350" customFormat="1" ht="12.75">
      <c r="A257" s="329"/>
      <c r="B257" s="304" t="s">
        <v>188</v>
      </c>
      <c r="C257" s="352"/>
      <c r="D257" s="353"/>
      <c r="E257" s="332"/>
      <c r="F257" s="333"/>
      <c r="G257" s="332"/>
      <c r="H257" s="334"/>
      <c r="I257" s="334"/>
      <c r="J257" s="335"/>
      <c r="K257" s="334">
        <v>22761.977999999999</v>
      </c>
    </row>
    <row r="258" spans="1:11" s="112" customFormat="1">
      <c r="A258" s="223"/>
      <c r="B258" s="94" t="s">
        <v>60</v>
      </c>
      <c r="C258" s="206"/>
      <c r="D258" s="155"/>
      <c r="E258" s="153"/>
      <c r="F258" s="102"/>
      <c r="G258" s="153"/>
      <c r="H258" s="106"/>
      <c r="I258" s="106"/>
      <c r="J258" s="106">
        <v>0</v>
      </c>
      <c r="K258" s="106">
        <v>28617.912</v>
      </c>
    </row>
    <row r="259" spans="1:11" s="3" customFormat="1">
      <c r="A259" s="223"/>
      <c r="B259" s="292" t="s">
        <v>49</v>
      </c>
      <c r="C259" s="188"/>
      <c r="D259" s="156"/>
      <c r="E259" s="154"/>
      <c r="F259" s="104"/>
      <c r="G259" s="154"/>
      <c r="H259" s="118"/>
      <c r="I259" s="118"/>
      <c r="J259" s="118">
        <v>0</v>
      </c>
      <c r="K259" s="91">
        <v>28617.912</v>
      </c>
    </row>
    <row r="260" spans="1:11" s="212" customFormat="1">
      <c r="A260" s="233"/>
      <c r="B260" s="293" t="s">
        <v>61</v>
      </c>
      <c r="C260" s="269"/>
      <c r="D260" s="208"/>
      <c r="E260" s="209"/>
      <c r="F260" s="210"/>
      <c r="G260" s="209"/>
      <c r="H260" s="117"/>
      <c r="I260" s="117"/>
      <c r="J260" s="117"/>
      <c r="K260" s="117">
        <v>28617.912</v>
      </c>
    </row>
    <row r="261" spans="1:11" s="212" customFormat="1">
      <c r="A261" s="233"/>
      <c r="B261" s="293" t="s">
        <v>62</v>
      </c>
      <c r="C261" s="269"/>
      <c r="D261" s="208"/>
      <c r="E261" s="209"/>
      <c r="F261" s="210"/>
      <c r="G261" s="209"/>
      <c r="H261" s="117"/>
      <c r="I261" s="117"/>
      <c r="J261" s="194"/>
      <c r="K261" s="117"/>
    </row>
    <row r="262" spans="1:11" s="3" customFormat="1">
      <c r="A262" s="223"/>
      <c r="B262" s="291" t="s">
        <v>50</v>
      </c>
      <c r="C262" s="188"/>
      <c r="D262" s="156"/>
      <c r="E262" s="154"/>
      <c r="F262" s="104"/>
      <c r="G262" s="154"/>
      <c r="H262" s="118"/>
      <c r="I262" s="118"/>
      <c r="J262" s="106"/>
      <c r="K262" s="91"/>
    </row>
    <row r="263" spans="1:11" s="212" customFormat="1">
      <c r="A263" s="233"/>
      <c r="B263" s="293" t="s">
        <v>51</v>
      </c>
      <c r="C263" s="269"/>
      <c r="D263" s="208"/>
      <c r="E263" s="209"/>
      <c r="F263" s="210"/>
      <c r="G263" s="209"/>
      <c r="H263" s="117"/>
      <c r="I263" s="117"/>
      <c r="J263" s="194"/>
      <c r="K263" s="117"/>
    </row>
    <row r="264" spans="1:11" s="212" customFormat="1">
      <c r="A264" s="233"/>
      <c r="B264" s="293" t="s">
        <v>52</v>
      </c>
      <c r="C264" s="269"/>
      <c r="D264" s="208"/>
      <c r="E264" s="209"/>
      <c r="F264" s="210"/>
      <c r="G264" s="209"/>
      <c r="H264" s="117"/>
      <c r="I264" s="117"/>
      <c r="J264" s="194"/>
      <c r="K264" s="117"/>
    </row>
    <row r="265" spans="1:11" s="3" customFormat="1" ht="31.5">
      <c r="A265" s="223">
        <v>21</v>
      </c>
      <c r="B265" s="93" t="s">
        <v>199</v>
      </c>
      <c r="C265" s="188"/>
      <c r="D265" s="155" t="s">
        <v>128</v>
      </c>
      <c r="E265" s="153" t="s">
        <v>124</v>
      </c>
      <c r="F265" s="102">
        <v>70199</v>
      </c>
      <c r="G265" s="153" t="s">
        <v>91</v>
      </c>
      <c r="H265" s="118"/>
      <c r="I265" s="118"/>
      <c r="J265" s="106"/>
      <c r="K265" s="91"/>
    </row>
    <row r="266" spans="1:11" s="112" customFormat="1">
      <c r="A266" s="223"/>
      <c r="B266" s="94" t="s">
        <v>48</v>
      </c>
      <c r="C266" s="111"/>
      <c r="D266" s="155"/>
      <c r="E266" s="153"/>
      <c r="F266" s="102"/>
      <c r="G266" s="153"/>
      <c r="H266" s="106"/>
      <c r="I266" s="106"/>
      <c r="J266" s="106">
        <v>0</v>
      </c>
      <c r="K266" s="106">
        <v>416.2</v>
      </c>
    </row>
    <row r="267" spans="1:11" s="350" customFormat="1" ht="12.75">
      <c r="A267" s="329"/>
      <c r="B267" s="304" t="s">
        <v>188</v>
      </c>
      <c r="C267" s="354"/>
      <c r="D267" s="353"/>
      <c r="E267" s="332"/>
      <c r="F267" s="333"/>
      <c r="G267" s="332"/>
      <c r="H267" s="334"/>
      <c r="I267" s="334"/>
      <c r="J267" s="335"/>
      <c r="K267" s="334"/>
    </row>
    <row r="268" spans="1:11" s="112" customFormat="1">
      <c r="A268" s="223"/>
      <c r="B268" s="94" t="s">
        <v>60</v>
      </c>
      <c r="C268" s="111"/>
      <c r="D268" s="155"/>
      <c r="E268" s="153"/>
      <c r="F268" s="102"/>
      <c r="G268" s="153"/>
      <c r="H268" s="106"/>
      <c r="I268" s="106"/>
      <c r="J268" s="106">
        <v>0</v>
      </c>
      <c r="K268" s="106">
        <v>416.2</v>
      </c>
    </row>
    <row r="269" spans="1:11" s="3" customFormat="1">
      <c r="A269" s="223"/>
      <c r="B269" s="292" t="s">
        <v>49</v>
      </c>
      <c r="C269" s="113"/>
      <c r="D269" s="156"/>
      <c r="E269" s="154"/>
      <c r="F269" s="104"/>
      <c r="G269" s="154"/>
      <c r="H269" s="118"/>
      <c r="I269" s="118"/>
      <c r="J269" s="118">
        <v>0</v>
      </c>
      <c r="K269" s="91">
        <v>416.2</v>
      </c>
    </row>
    <row r="270" spans="1:11" s="212" customFormat="1">
      <c r="A270" s="233"/>
      <c r="B270" s="293" t="s">
        <v>61</v>
      </c>
      <c r="C270" s="207"/>
      <c r="D270" s="208"/>
      <c r="E270" s="209"/>
      <c r="F270" s="210"/>
      <c r="G270" s="209"/>
      <c r="H270" s="117"/>
      <c r="I270" s="117"/>
      <c r="J270" s="117"/>
      <c r="K270" s="117">
        <v>416.2</v>
      </c>
    </row>
    <row r="271" spans="1:11" s="212" customFormat="1">
      <c r="A271" s="233"/>
      <c r="B271" s="293" t="s">
        <v>62</v>
      </c>
      <c r="C271" s="207"/>
      <c r="D271" s="208"/>
      <c r="E271" s="209"/>
      <c r="F271" s="210"/>
      <c r="G271" s="209"/>
      <c r="H271" s="117"/>
      <c r="I271" s="117"/>
      <c r="J271" s="194"/>
      <c r="K271" s="117"/>
    </row>
    <row r="272" spans="1:11" s="3" customFormat="1">
      <c r="A272" s="223"/>
      <c r="B272" s="291" t="s">
        <v>50</v>
      </c>
      <c r="C272" s="113"/>
      <c r="D272" s="156"/>
      <c r="E272" s="154"/>
      <c r="F272" s="104"/>
      <c r="G272" s="154"/>
      <c r="H272" s="118"/>
      <c r="I272" s="118"/>
      <c r="J272" s="106"/>
      <c r="K272" s="91"/>
    </row>
    <row r="273" spans="1:11" s="212" customFormat="1">
      <c r="A273" s="233"/>
      <c r="B273" s="293" t="s">
        <v>51</v>
      </c>
      <c r="C273" s="207"/>
      <c r="D273" s="208"/>
      <c r="E273" s="209"/>
      <c r="F273" s="210"/>
      <c r="G273" s="209"/>
      <c r="H273" s="117"/>
      <c r="I273" s="117"/>
      <c r="J273" s="194"/>
      <c r="K273" s="117"/>
    </row>
    <row r="274" spans="1:11" s="212" customFormat="1">
      <c r="A274" s="233"/>
      <c r="B274" s="293" t="s">
        <v>52</v>
      </c>
      <c r="C274" s="207"/>
      <c r="D274" s="208"/>
      <c r="E274" s="209"/>
      <c r="F274" s="210"/>
      <c r="G274" s="209"/>
      <c r="H274" s="117"/>
      <c r="I274" s="117"/>
      <c r="J274" s="194"/>
      <c r="K274" s="117"/>
    </row>
    <row r="275" spans="1:11" s="3" customFormat="1">
      <c r="A275" s="223">
        <v>22</v>
      </c>
      <c r="B275" s="93" t="s">
        <v>203</v>
      </c>
      <c r="C275" s="113"/>
      <c r="D275" s="156"/>
      <c r="E275" s="154"/>
      <c r="F275" s="104"/>
      <c r="G275" s="154"/>
      <c r="H275" s="118"/>
      <c r="I275" s="118"/>
      <c r="J275" s="106"/>
      <c r="K275" s="132"/>
    </row>
    <row r="276" spans="1:11" s="3" customFormat="1">
      <c r="A276" s="225"/>
      <c r="B276" s="94" t="s">
        <v>48</v>
      </c>
      <c r="C276" s="113"/>
      <c r="D276" s="156"/>
      <c r="E276" s="154"/>
      <c r="F276" s="104"/>
      <c r="G276" s="154"/>
      <c r="H276" s="118"/>
      <c r="I276" s="118"/>
      <c r="J276" s="106">
        <v>152.69999999999999</v>
      </c>
      <c r="K276" s="132"/>
    </row>
    <row r="277" spans="1:11" s="326" customFormat="1" ht="12.75">
      <c r="A277" s="321"/>
      <c r="B277" s="315" t="s">
        <v>188</v>
      </c>
      <c r="C277" s="340"/>
      <c r="D277" s="341"/>
      <c r="E277" s="317"/>
      <c r="F277" s="316"/>
      <c r="G277" s="317"/>
      <c r="H277" s="318"/>
      <c r="I277" s="318"/>
      <c r="J277" s="170"/>
      <c r="K277" s="355"/>
    </row>
    <row r="278" spans="1:11" s="3" customFormat="1">
      <c r="A278" s="225"/>
      <c r="B278" s="94" t="s">
        <v>60</v>
      </c>
      <c r="C278" s="113"/>
      <c r="D278" s="156"/>
      <c r="E278" s="154"/>
      <c r="F278" s="104"/>
      <c r="G278" s="154"/>
      <c r="H278" s="118"/>
      <c r="I278" s="118"/>
      <c r="J278" s="106">
        <v>152.69999999999999</v>
      </c>
      <c r="K278" s="132"/>
    </row>
    <row r="279" spans="1:11" s="3" customFormat="1">
      <c r="A279" s="225"/>
      <c r="B279" s="292" t="s">
        <v>49</v>
      </c>
      <c r="C279" s="113"/>
      <c r="D279" s="156"/>
      <c r="E279" s="154"/>
      <c r="F279" s="104"/>
      <c r="G279" s="154"/>
      <c r="H279" s="118"/>
      <c r="I279" s="118"/>
      <c r="J279" s="118">
        <v>152.69999999999999</v>
      </c>
      <c r="K279" s="132"/>
    </row>
    <row r="280" spans="1:11" s="212" customFormat="1">
      <c r="A280" s="233"/>
      <c r="B280" s="293" t="s">
        <v>61</v>
      </c>
      <c r="C280" s="207"/>
      <c r="D280" s="208"/>
      <c r="E280" s="209"/>
      <c r="F280" s="210"/>
      <c r="G280" s="209"/>
      <c r="H280" s="117"/>
      <c r="I280" s="117"/>
      <c r="J280" s="117">
        <v>152.69999999999999</v>
      </c>
      <c r="K280" s="259"/>
    </row>
    <row r="281" spans="1:11" s="212" customFormat="1">
      <c r="A281" s="233"/>
      <c r="B281" s="293" t="s">
        <v>62</v>
      </c>
      <c r="C281" s="207"/>
      <c r="D281" s="208"/>
      <c r="E281" s="209"/>
      <c r="F281" s="210"/>
      <c r="G281" s="209"/>
      <c r="H281" s="117"/>
      <c r="I281" s="117"/>
      <c r="J281" s="194"/>
      <c r="K281" s="259"/>
    </row>
    <row r="282" spans="1:11" s="3" customFormat="1">
      <c r="A282" s="225"/>
      <c r="B282" s="291" t="s">
        <v>50</v>
      </c>
      <c r="C282" s="113"/>
      <c r="D282" s="156"/>
      <c r="E282" s="154"/>
      <c r="F282" s="104"/>
      <c r="G282" s="154"/>
      <c r="H282" s="118"/>
      <c r="I282" s="118"/>
      <c r="J282" s="106"/>
      <c r="K282" s="132"/>
    </row>
    <row r="283" spans="1:11" s="212" customFormat="1">
      <c r="A283" s="233"/>
      <c r="B283" s="293" t="s">
        <v>51</v>
      </c>
      <c r="C283" s="207"/>
      <c r="D283" s="208"/>
      <c r="E283" s="209"/>
      <c r="F283" s="210"/>
      <c r="G283" s="209"/>
      <c r="H283" s="117"/>
      <c r="I283" s="117"/>
      <c r="J283" s="194"/>
      <c r="K283" s="259"/>
    </row>
    <row r="284" spans="1:11" s="212" customFormat="1">
      <c r="A284" s="233"/>
      <c r="B284" s="293" t="s">
        <v>52</v>
      </c>
      <c r="C284" s="207"/>
      <c r="D284" s="208"/>
      <c r="E284" s="209"/>
      <c r="F284" s="210"/>
      <c r="G284" s="209"/>
      <c r="H284" s="117"/>
      <c r="I284" s="117"/>
      <c r="J284" s="194"/>
      <c r="K284" s="259"/>
    </row>
    <row r="285" spans="1:11" s="3" customFormat="1" ht="18.75">
      <c r="A285" s="225"/>
      <c r="B285" s="234" t="s">
        <v>119</v>
      </c>
      <c r="C285" s="229">
        <v>207</v>
      </c>
      <c r="D285" s="230"/>
      <c r="E285" s="216"/>
      <c r="F285" s="217"/>
      <c r="G285" s="216"/>
      <c r="H285" s="164"/>
      <c r="I285" s="164"/>
      <c r="J285" s="106"/>
      <c r="K285" s="132"/>
    </row>
    <row r="286" spans="1:11" s="3" customFormat="1">
      <c r="A286" s="223">
        <v>23</v>
      </c>
      <c r="B286" s="93" t="s">
        <v>120</v>
      </c>
      <c r="C286" s="111"/>
      <c r="D286" s="155" t="s">
        <v>127</v>
      </c>
      <c r="E286" s="153" t="s">
        <v>132</v>
      </c>
      <c r="F286" s="102">
        <v>70152</v>
      </c>
      <c r="G286" s="153" t="s">
        <v>113</v>
      </c>
      <c r="H286" s="106"/>
      <c r="I286" s="106"/>
      <c r="J286" s="106"/>
      <c r="K286" s="91"/>
    </row>
    <row r="287" spans="1:11" s="112" customFormat="1">
      <c r="A287" s="226"/>
      <c r="B287" s="94" t="s">
        <v>48</v>
      </c>
      <c r="C287" s="111"/>
      <c r="D287" s="155"/>
      <c r="E287" s="153"/>
      <c r="F287" s="102"/>
      <c r="G287" s="153"/>
      <c r="H287" s="106"/>
      <c r="I287" s="106">
        <f>I289</f>
        <v>4120.9499999999989</v>
      </c>
      <c r="J287" s="106">
        <v>6063.5</v>
      </c>
      <c r="K287" s="106">
        <v>7072</v>
      </c>
    </row>
    <row r="288" spans="1:11" s="350" customFormat="1" ht="12.75">
      <c r="A288" s="346"/>
      <c r="B288" s="304" t="s">
        <v>188</v>
      </c>
      <c r="C288" s="347"/>
      <c r="D288" s="348"/>
      <c r="E288" s="201"/>
      <c r="F288" s="202"/>
      <c r="G288" s="201"/>
      <c r="H288" s="335"/>
      <c r="I288" s="335"/>
      <c r="J288" s="335"/>
      <c r="K288" s="334"/>
    </row>
    <row r="289" spans="1:11" s="112" customFormat="1">
      <c r="A289" s="223"/>
      <c r="B289" s="94" t="s">
        <v>60</v>
      </c>
      <c r="C289" s="111"/>
      <c r="D289" s="155"/>
      <c r="E289" s="153"/>
      <c r="F289" s="102"/>
      <c r="G289" s="153"/>
      <c r="H289" s="106"/>
      <c r="I289" s="106">
        <f>I290+I294</f>
        <v>4120.9499999999989</v>
      </c>
      <c r="J289" s="106">
        <v>6063.5</v>
      </c>
      <c r="K289" s="106">
        <v>7072</v>
      </c>
    </row>
    <row r="290" spans="1:11" s="3" customFormat="1">
      <c r="A290" s="225"/>
      <c r="B290" s="292" t="s">
        <v>49</v>
      </c>
      <c r="C290" s="113"/>
      <c r="D290" s="156"/>
      <c r="E290" s="154"/>
      <c r="F290" s="104"/>
      <c r="G290" s="154"/>
      <c r="H290" s="118"/>
      <c r="I290" s="118">
        <f>I291+I293</f>
        <v>7380.5599999999995</v>
      </c>
      <c r="J290" s="118">
        <v>6063.5</v>
      </c>
      <c r="K290" s="91">
        <v>7072</v>
      </c>
    </row>
    <row r="291" spans="1:11" s="212" customFormat="1">
      <c r="A291" s="233"/>
      <c r="B291" s="293" t="s">
        <v>61</v>
      </c>
      <c r="C291" s="207"/>
      <c r="D291" s="208"/>
      <c r="E291" s="209"/>
      <c r="F291" s="210"/>
      <c r="G291" s="209"/>
      <c r="H291" s="117"/>
      <c r="I291" s="117">
        <v>7347.36</v>
      </c>
      <c r="J291" s="117">
        <v>6063.5</v>
      </c>
      <c r="K291" s="117">
        <v>7072</v>
      </c>
    </row>
    <row r="292" spans="1:11" s="212" customFormat="1">
      <c r="A292" s="233"/>
      <c r="B292" s="293" t="s">
        <v>62</v>
      </c>
      <c r="C292" s="207"/>
      <c r="D292" s="208"/>
      <c r="E292" s="209"/>
      <c r="F292" s="210"/>
      <c r="G292" s="209"/>
      <c r="H292" s="117"/>
      <c r="I292" s="117"/>
      <c r="J292" s="117"/>
      <c r="K292" s="117"/>
    </row>
    <row r="293" spans="1:11" s="212" customFormat="1">
      <c r="A293" s="233"/>
      <c r="B293" s="293" t="s">
        <v>142</v>
      </c>
      <c r="C293" s="207"/>
      <c r="D293" s="208"/>
      <c r="E293" s="209"/>
      <c r="F293" s="210"/>
      <c r="G293" s="209"/>
      <c r="H293" s="117"/>
      <c r="I293" s="117">
        <v>33.200000000000003</v>
      </c>
      <c r="J293" s="117"/>
      <c r="K293" s="117"/>
    </row>
    <row r="294" spans="1:11" s="3" customFormat="1">
      <c r="A294" s="223"/>
      <c r="B294" s="291" t="s">
        <v>50</v>
      </c>
      <c r="C294" s="111"/>
      <c r="D294" s="155"/>
      <c r="E294" s="153"/>
      <c r="F294" s="102"/>
      <c r="G294" s="153"/>
      <c r="H294" s="106"/>
      <c r="I294" s="106">
        <f>I295-I296</f>
        <v>-3259.61</v>
      </c>
      <c r="J294" s="106">
        <v>0</v>
      </c>
      <c r="K294" s="91"/>
    </row>
    <row r="295" spans="1:11" s="212" customFormat="1">
      <c r="A295" s="233"/>
      <c r="B295" s="293" t="s">
        <v>51</v>
      </c>
      <c r="C295" s="207"/>
      <c r="D295" s="208"/>
      <c r="E295" s="209"/>
      <c r="F295" s="210"/>
      <c r="G295" s="209"/>
      <c r="H295" s="117"/>
      <c r="I295" s="117"/>
      <c r="J295" s="117">
        <v>3259.6</v>
      </c>
      <c r="K295" s="117">
        <v>3259.6</v>
      </c>
    </row>
    <row r="296" spans="1:11" s="212" customFormat="1">
      <c r="A296" s="233"/>
      <c r="B296" s="293" t="s">
        <v>52</v>
      </c>
      <c r="C296" s="207"/>
      <c r="D296" s="208"/>
      <c r="E296" s="209"/>
      <c r="F296" s="210"/>
      <c r="G296" s="209"/>
      <c r="H296" s="117"/>
      <c r="I296" s="117">
        <v>3259.61</v>
      </c>
      <c r="J296" s="117">
        <v>3259.6</v>
      </c>
      <c r="K296" s="117">
        <v>3259.6</v>
      </c>
    </row>
    <row r="297" spans="1:11" s="3" customFormat="1">
      <c r="A297" s="223">
        <v>24</v>
      </c>
      <c r="B297" s="93" t="s">
        <v>121</v>
      </c>
      <c r="C297" s="111"/>
      <c r="D297" s="155" t="s">
        <v>127</v>
      </c>
      <c r="E297" s="153" t="s">
        <v>132</v>
      </c>
      <c r="F297" s="102">
        <v>70153</v>
      </c>
      <c r="G297" s="153" t="s">
        <v>116</v>
      </c>
      <c r="H297" s="106"/>
      <c r="I297" s="106"/>
      <c r="J297" s="106"/>
      <c r="K297" s="91"/>
    </row>
    <row r="298" spans="1:11" s="112" customFormat="1">
      <c r="A298" s="226"/>
      <c r="B298" s="94" t="s">
        <v>48</v>
      </c>
      <c r="C298" s="111"/>
      <c r="D298" s="155"/>
      <c r="E298" s="153"/>
      <c r="F298" s="102"/>
      <c r="G298" s="153"/>
      <c r="H298" s="106"/>
      <c r="I298" s="106">
        <f>I300</f>
        <v>484.04000000000019</v>
      </c>
      <c r="J298" s="106">
        <v>1000</v>
      </c>
      <c r="K298" s="106">
        <v>1456.6999999999998</v>
      </c>
    </row>
    <row r="299" spans="1:11" s="326" customFormat="1" ht="12.75">
      <c r="A299" s="314"/>
      <c r="B299" s="315" t="s">
        <v>188</v>
      </c>
      <c r="C299" s="356"/>
      <c r="D299" s="357"/>
      <c r="E299" s="167"/>
      <c r="F299" s="168"/>
      <c r="G299" s="167"/>
      <c r="H299" s="170"/>
      <c r="I299" s="170"/>
      <c r="J299" s="170"/>
      <c r="K299" s="318"/>
    </row>
    <row r="300" spans="1:11" s="112" customFormat="1">
      <c r="A300" s="223"/>
      <c r="B300" s="94" t="s">
        <v>60</v>
      </c>
      <c r="C300" s="111"/>
      <c r="D300" s="155"/>
      <c r="E300" s="153"/>
      <c r="F300" s="102"/>
      <c r="G300" s="153"/>
      <c r="H300" s="106"/>
      <c r="I300" s="106">
        <f>I301+I305</f>
        <v>484.04000000000019</v>
      </c>
      <c r="J300" s="106">
        <v>1000</v>
      </c>
      <c r="K300" s="106">
        <v>1456.6999999999998</v>
      </c>
    </row>
    <row r="301" spans="1:11" s="3" customFormat="1">
      <c r="A301" s="225"/>
      <c r="B301" s="292" t="s">
        <v>49</v>
      </c>
      <c r="C301" s="113"/>
      <c r="D301" s="156"/>
      <c r="E301" s="154"/>
      <c r="F301" s="104"/>
      <c r="G301" s="154"/>
      <c r="H301" s="118"/>
      <c r="I301" s="118">
        <f>I302+I304</f>
        <v>1108.5900000000001</v>
      </c>
      <c r="J301" s="118">
        <v>1000</v>
      </c>
      <c r="K301" s="91">
        <v>1456.6999999999998</v>
      </c>
    </row>
    <row r="302" spans="1:11" s="212" customFormat="1">
      <c r="A302" s="233"/>
      <c r="B302" s="293" t="s">
        <v>61</v>
      </c>
      <c r="C302" s="207"/>
      <c r="D302" s="208"/>
      <c r="E302" s="209"/>
      <c r="F302" s="210"/>
      <c r="G302" s="209"/>
      <c r="H302" s="117"/>
      <c r="I302" s="117">
        <v>1126.3900000000001</v>
      </c>
      <c r="J302" s="117">
        <v>1000</v>
      </c>
      <c r="K302" s="117">
        <v>1456.6999999999998</v>
      </c>
    </row>
    <row r="303" spans="1:11" s="212" customFormat="1">
      <c r="A303" s="233"/>
      <c r="B303" s="293" t="s">
        <v>62</v>
      </c>
      <c r="C303" s="207"/>
      <c r="D303" s="208"/>
      <c r="E303" s="209"/>
      <c r="F303" s="210"/>
      <c r="G303" s="209"/>
      <c r="H303" s="117"/>
      <c r="I303" s="117"/>
      <c r="J303" s="117"/>
      <c r="K303" s="117"/>
    </row>
    <row r="304" spans="1:11" s="212" customFormat="1">
      <c r="A304" s="233"/>
      <c r="B304" s="293" t="s">
        <v>142</v>
      </c>
      <c r="C304" s="207"/>
      <c r="D304" s="208"/>
      <c r="E304" s="209"/>
      <c r="F304" s="210"/>
      <c r="G304" s="209"/>
      <c r="H304" s="117"/>
      <c r="I304" s="117">
        <v>-17.8</v>
      </c>
      <c r="J304" s="117"/>
      <c r="K304" s="117"/>
    </row>
    <row r="305" spans="1:11" s="3" customFormat="1">
      <c r="A305" s="223"/>
      <c r="B305" s="291" t="s">
        <v>50</v>
      </c>
      <c r="C305" s="111"/>
      <c r="D305" s="155"/>
      <c r="E305" s="153"/>
      <c r="F305" s="102"/>
      <c r="G305" s="153"/>
      <c r="H305" s="106"/>
      <c r="I305" s="106">
        <f>I306-I307</f>
        <v>-624.54999999999995</v>
      </c>
      <c r="J305" s="106">
        <v>0</v>
      </c>
      <c r="K305" s="91"/>
    </row>
    <row r="306" spans="1:11" s="212" customFormat="1">
      <c r="A306" s="233"/>
      <c r="B306" s="293" t="s">
        <v>51</v>
      </c>
      <c r="C306" s="207"/>
      <c r="D306" s="208"/>
      <c r="E306" s="209"/>
      <c r="F306" s="210"/>
      <c r="G306" s="209"/>
      <c r="H306" s="117"/>
      <c r="I306" s="117"/>
      <c r="J306" s="117">
        <v>624.6</v>
      </c>
      <c r="K306" s="117">
        <v>624.6</v>
      </c>
    </row>
    <row r="307" spans="1:11" s="212" customFormat="1">
      <c r="A307" s="233"/>
      <c r="B307" s="293" t="s">
        <v>52</v>
      </c>
      <c r="C307" s="207"/>
      <c r="D307" s="208"/>
      <c r="E307" s="209"/>
      <c r="F307" s="210"/>
      <c r="G307" s="209"/>
      <c r="H307" s="117"/>
      <c r="I307" s="117">
        <v>624.54999999999995</v>
      </c>
      <c r="J307" s="117">
        <v>624.6</v>
      </c>
      <c r="K307" s="117">
        <v>624.6</v>
      </c>
    </row>
    <row r="308" spans="1:11" s="140" customFormat="1" ht="18.75">
      <c r="A308" s="225"/>
      <c r="B308" s="234" t="s">
        <v>221</v>
      </c>
      <c r="C308" s="229">
        <v>218</v>
      </c>
      <c r="D308" s="230"/>
      <c r="E308" s="216"/>
      <c r="F308" s="217"/>
      <c r="G308" s="216"/>
      <c r="H308" s="164"/>
      <c r="I308" s="164"/>
      <c r="J308" s="164"/>
      <c r="K308" s="241"/>
    </row>
    <row r="309" spans="1:11" s="112" customFormat="1" ht="31.5">
      <c r="A309" s="223">
        <v>25</v>
      </c>
      <c r="B309" s="93" t="s">
        <v>54</v>
      </c>
      <c r="C309" s="111"/>
      <c r="D309" s="155">
        <v>11</v>
      </c>
      <c r="E309" s="153" t="s">
        <v>125</v>
      </c>
      <c r="F309" s="102">
        <v>70091</v>
      </c>
      <c r="G309" s="153" t="s">
        <v>88</v>
      </c>
      <c r="H309" s="106"/>
      <c r="I309" s="106"/>
      <c r="J309" s="106"/>
      <c r="K309" s="130"/>
    </row>
    <row r="310" spans="1:11" s="3" customFormat="1">
      <c r="A310" s="224"/>
      <c r="B310" s="94" t="s">
        <v>48</v>
      </c>
      <c r="C310" s="113"/>
      <c r="D310" s="156"/>
      <c r="E310" s="154"/>
      <c r="F310" s="104"/>
      <c r="G310" s="154"/>
      <c r="H310" s="106">
        <f>H314+H315+H318</f>
        <v>0</v>
      </c>
      <c r="I310" s="106">
        <f>I312</f>
        <v>11735.140000000001</v>
      </c>
      <c r="J310" s="106">
        <v>0</v>
      </c>
      <c r="K310" s="132"/>
    </row>
    <row r="311" spans="1:11" s="326" customFormat="1" ht="12.75">
      <c r="A311" s="314"/>
      <c r="B311" s="315" t="s">
        <v>188</v>
      </c>
      <c r="C311" s="340"/>
      <c r="D311" s="341"/>
      <c r="E311" s="317"/>
      <c r="F311" s="316"/>
      <c r="G311" s="317"/>
      <c r="H311" s="170"/>
      <c r="I311" s="170"/>
      <c r="J311" s="169"/>
      <c r="K311" s="355"/>
    </row>
    <row r="312" spans="1:11" s="3" customFormat="1">
      <c r="A312" s="225"/>
      <c r="B312" s="94" t="s">
        <v>60</v>
      </c>
      <c r="C312" s="113"/>
      <c r="D312" s="156"/>
      <c r="E312" s="154"/>
      <c r="F312" s="104"/>
      <c r="G312" s="154"/>
      <c r="H312" s="106">
        <f>H313</f>
        <v>0</v>
      </c>
      <c r="I312" s="106">
        <f>I313</f>
        <v>11735.140000000001</v>
      </c>
      <c r="J312" s="106">
        <v>0</v>
      </c>
      <c r="K312" s="132"/>
    </row>
    <row r="313" spans="1:11" s="3" customFormat="1">
      <c r="A313" s="225"/>
      <c r="B313" s="292" t="s">
        <v>49</v>
      </c>
      <c r="C313" s="113"/>
      <c r="D313" s="156"/>
      <c r="E313" s="154"/>
      <c r="F313" s="104"/>
      <c r="G313" s="154"/>
      <c r="H313" s="91">
        <f>H314+H315</f>
        <v>0</v>
      </c>
      <c r="I313" s="118">
        <f>I314+I315+I317</f>
        <v>11735.140000000001</v>
      </c>
      <c r="J313" s="118">
        <v>0</v>
      </c>
      <c r="K313" s="132"/>
    </row>
    <row r="314" spans="1:11" s="212" customFormat="1">
      <c r="A314" s="233"/>
      <c r="B314" s="293" t="s">
        <v>61</v>
      </c>
      <c r="C314" s="207"/>
      <c r="D314" s="208"/>
      <c r="E314" s="209"/>
      <c r="F314" s="210"/>
      <c r="G314" s="209"/>
      <c r="H314" s="117"/>
      <c r="I314" s="117">
        <v>11810.54</v>
      </c>
      <c r="J314" s="117"/>
      <c r="K314" s="259"/>
    </row>
    <row r="315" spans="1:11" s="212" customFormat="1">
      <c r="A315" s="233"/>
      <c r="B315" s="293" t="s">
        <v>62</v>
      </c>
      <c r="C315" s="207"/>
      <c r="D315" s="208"/>
      <c r="E315" s="209"/>
      <c r="F315" s="210"/>
      <c r="G315" s="209"/>
      <c r="H315" s="117"/>
      <c r="I315" s="117"/>
      <c r="J315" s="117"/>
      <c r="K315" s="259"/>
    </row>
    <row r="316" spans="1:11" s="212" customFormat="1">
      <c r="A316" s="233"/>
      <c r="B316" s="293" t="s">
        <v>147</v>
      </c>
      <c r="C316" s="207"/>
      <c r="D316" s="208"/>
      <c r="E316" s="209"/>
      <c r="F316" s="210"/>
      <c r="G316" s="209"/>
      <c r="H316" s="117"/>
      <c r="I316" s="117"/>
      <c r="J316" s="117"/>
      <c r="K316" s="259"/>
    </row>
    <row r="317" spans="1:11" s="212" customFormat="1">
      <c r="A317" s="233"/>
      <c r="B317" s="293" t="s">
        <v>142</v>
      </c>
      <c r="C317" s="207"/>
      <c r="D317" s="208"/>
      <c r="E317" s="209"/>
      <c r="F317" s="210"/>
      <c r="G317" s="209"/>
      <c r="H317" s="117"/>
      <c r="I317" s="117">
        <v>-75.400000000000006</v>
      </c>
      <c r="J317" s="117"/>
      <c r="K317" s="259"/>
    </row>
    <row r="318" spans="1:11" s="112" customFormat="1">
      <c r="A318" s="223"/>
      <c r="B318" s="291" t="s">
        <v>50</v>
      </c>
      <c r="C318" s="111"/>
      <c r="D318" s="155"/>
      <c r="E318" s="153"/>
      <c r="F318" s="102"/>
      <c r="G318" s="153"/>
      <c r="H318" s="106">
        <f>H319+H320</f>
        <v>0</v>
      </c>
      <c r="I318" s="106">
        <f>I319+I320</f>
        <v>0</v>
      </c>
      <c r="J318" s="106">
        <v>0</v>
      </c>
      <c r="K318" s="130"/>
    </row>
    <row r="319" spans="1:11" s="212" customFormat="1">
      <c r="A319" s="233"/>
      <c r="B319" s="293" t="s">
        <v>51</v>
      </c>
      <c r="C319" s="207"/>
      <c r="D319" s="208"/>
      <c r="E319" s="209"/>
      <c r="F319" s="210"/>
      <c r="G319" s="209"/>
      <c r="H319" s="117"/>
      <c r="I319" s="117"/>
      <c r="J319" s="117"/>
      <c r="K319" s="259"/>
    </row>
    <row r="320" spans="1:11" s="212" customFormat="1">
      <c r="A320" s="233"/>
      <c r="B320" s="293" t="s">
        <v>52</v>
      </c>
      <c r="C320" s="207"/>
      <c r="D320" s="208"/>
      <c r="E320" s="209"/>
      <c r="F320" s="210"/>
      <c r="G320" s="209"/>
      <c r="H320" s="117"/>
      <c r="I320" s="117"/>
      <c r="J320" s="117"/>
      <c r="K320" s="259"/>
    </row>
    <row r="321" spans="1:11" s="3" customFormat="1" ht="63">
      <c r="A321" s="223">
        <v>26</v>
      </c>
      <c r="B321" s="93" t="s">
        <v>72</v>
      </c>
      <c r="C321" s="111"/>
      <c r="D321" s="155">
        <v>11</v>
      </c>
      <c r="E321" s="153" t="s">
        <v>125</v>
      </c>
      <c r="F321" s="102">
        <v>70122</v>
      </c>
      <c r="G321" s="153" t="s">
        <v>91</v>
      </c>
      <c r="H321" s="106"/>
      <c r="I321" s="106">
        <v>0</v>
      </c>
      <c r="J321" s="106"/>
      <c r="K321" s="91"/>
    </row>
    <row r="322" spans="1:11" s="3" customFormat="1">
      <c r="A322" s="225"/>
      <c r="B322" s="94" t="s">
        <v>48</v>
      </c>
      <c r="C322" s="113"/>
      <c r="D322" s="156"/>
      <c r="E322" s="154"/>
      <c r="F322" s="104"/>
      <c r="G322" s="154"/>
      <c r="H322" s="106">
        <v>1229.2</v>
      </c>
      <c r="I322" s="106">
        <f>I324</f>
        <v>17370.34</v>
      </c>
      <c r="J322" s="106">
        <v>0</v>
      </c>
      <c r="K322" s="91">
        <v>0</v>
      </c>
    </row>
    <row r="323" spans="1:11" s="326" customFormat="1" ht="12.75">
      <c r="A323" s="321"/>
      <c r="B323" s="315" t="s">
        <v>188</v>
      </c>
      <c r="C323" s="340"/>
      <c r="D323" s="341"/>
      <c r="E323" s="317"/>
      <c r="F323" s="316"/>
      <c r="G323" s="317"/>
      <c r="H323" s="170"/>
      <c r="I323" s="170"/>
      <c r="J323" s="170"/>
      <c r="K323" s="318"/>
    </row>
    <row r="324" spans="1:11" s="3" customFormat="1">
      <c r="A324" s="225"/>
      <c r="B324" s="94" t="s">
        <v>60</v>
      </c>
      <c r="C324" s="113"/>
      <c r="D324" s="156"/>
      <c r="E324" s="154"/>
      <c r="F324" s="104"/>
      <c r="G324" s="154"/>
      <c r="H324" s="106">
        <f>H325+H329+H328</f>
        <v>1229.2000000000007</v>
      </c>
      <c r="I324" s="106">
        <f>I325+I329</f>
        <v>17370.34</v>
      </c>
      <c r="J324" s="106">
        <v>0</v>
      </c>
      <c r="K324" s="91">
        <v>0</v>
      </c>
    </row>
    <row r="325" spans="1:11" s="3" customFormat="1">
      <c r="A325" s="225"/>
      <c r="B325" s="292" t="s">
        <v>49</v>
      </c>
      <c r="C325" s="113"/>
      <c r="D325" s="156"/>
      <c r="E325" s="154"/>
      <c r="F325" s="104"/>
      <c r="G325" s="154"/>
      <c r="H325" s="91">
        <f t="shared" ref="H325" si="3">H326</f>
        <v>13382.7</v>
      </c>
      <c r="I325" s="118">
        <f>I326+I328</f>
        <v>7482.0099999999993</v>
      </c>
      <c r="J325" s="118">
        <v>0</v>
      </c>
      <c r="K325" s="91">
        <v>0</v>
      </c>
    </row>
    <row r="326" spans="1:11" s="212" customFormat="1">
      <c r="A326" s="233"/>
      <c r="B326" s="293" t="s">
        <v>61</v>
      </c>
      <c r="C326" s="207"/>
      <c r="D326" s="208"/>
      <c r="E326" s="209"/>
      <c r="F326" s="210"/>
      <c r="G326" s="209"/>
      <c r="H326" s="117">
        <v>13382.7</v>
      </c>
      <c r="I326" s="117">
        <v>7340.48</v>
      </c>
      <c r="J326" s="117"/>
      <c r="K326" s="117"/>
    </row>
    <row r="327" spans="1:11" s="212" customFormat="1">
      <c r="A327" s="233"/>
      <c r="B327" s="293" t="s">
        <v>62</v>
      </c>
      <c r="C327" s="207"/>
      <c r="D327" s="208"/>
      <c r="E327" s="209"/>
      <c r="F327" s="210"/>
      <c r="G327" s="209"/>
      <c r="H327" s="117"/>
      <c r="I327" s="117">
        <v>0</v>
      </c>
      <c r="J327" s="117"/>
      <c r="K327" s="117"/>
    </row>
    <row r="328" spans="1:11" s="212" customFormat="1">
      <c r="A328" s="233"/>
      <c r="B328" s="293" t="s">
        <v>142</v>
      </c>
      <c r="C328" s="207"/>
      <c r="D328" s="208"/>
      <c r="E328" s="209"/>
      <c r="F328" s="210"/>
      <c r="G328" s="209"/>
      <c r="H328" s="117">
        <v>747.5</v>
      </c>
      <c r="I328" s="117">
        <v>141.53</v>
      </c>
      <c r="J328" s="117"/>
      <c r="K328" s="117"/>
    </row>
    <row r="329" spans="1:11" s="112" customFormat="1">
      <c r="A329" s="223"/>
      <c r="B329" s="291" t="s">
        <v>50</v>
      </c>
      <c r="C329" s="111"/>
      <c r="D329" s="155"/>
      <c r="E329" s="153"/>
      <c r="F329" s="102"/>
      <c r="G329" s="153"/>
      <c r="H329" s="106">
        <f>H330-H331</f>
        <v>-12901</v>
      </c>
      <c r="I329" s="106">
        <f>I330-I331</f>
        <v>9888.3300000000017</v>
      </c>
      <c r="J329" s="106">
        <v>0</v>
      </c>
      <c r="K329" s="164">
        <v>0</v>
      </c>
    </row>
    <row r="330" spans="1:11" s="212" customFormat="1">
      <c r="A330" s="233"/>
      <c r="B330" s="293" t="s">
        <v>51</v>
      </c>
      <c r="C330" s="207"/>
      <c r="D330" s="208"/>
      <c r="E330" s="209"/>
      <c r="F330" s="210"/>
      <c r="G330" s="209"/>
      <c r="H330" s="117"/>
      <c r="I330" s="117">
        <v>12901.04</v>
      </c>
      <c r="J330" s="117">
        <v>3012.7</v>
      </c>
      <c r="K330" s="117">
        <v>3012.7</v>
      </c>
    </row>
    <row r="331" spans="1:11" s="212" customFormat="1">
      <c r="A331" s="233"/>
      <c r="B331" s="293" t="s">
        <v>52</v>
      </c>
      <c r="C331" s="207"/>
      <c r="D331" s="208"/>
      <c r="E331" s="209"/>
      <c r="F331" s="210"/>
      <c r="G331" s="209"/>
      <c r="H331" s="117">
        <v>12901</v>
      </c>
      <c r="I331" s="117">
        <v>3012.71</v>
      </c>
      <c r="J331" s="117">
        <v>3012.7</v>
      </c>
      <c r="K331" s="117">
        <v>3012.7</v>
      </c>
    </row>
    <row r="332" spans="1:11" s="112" customFormat="1" ht="33.75" customHeight="1">
      <c r="A332" s="223">
        <v>27</v>
      </c>
      <c r="B332" s="93" t="s">
        <v>2</v>
      </c>
      <c r="C332" s="111"/>
      <c r="D332" s="155" t="s">
        <v>164</v>
      </c>
      <c r="E332" s="153" t="s">
        <v>125</v>
      </c>
      <c r="F332" s="102">
        <v>70096</v>
      </c>
      <c r="G332" s="155" t="s">
        <v>92</v>
      </c>
      <c r="H332" s="106"/>
      <c r="I332" s="106">
        <v>0</v>
      </c>
      <c r="J332" s="106"/>
      <c r="K332" s="106"/>
    </row>
    <row r="333" spans="1:11" s="3" customFormat="1">
      <c r="A333" s="224"/>
      <c r="B333" s="94" t="s">
        <v>48</v>
      </c>
      <c r="C333" s="113"/>
      <c r="D333" s="156"/>
      <c r="E333" s="154"/>
      <c r="F333" s="104"/>
      <c r="G333" s="154"/>
      <c r="H333" s="106"/>
      <c r="I333" s="106">
        <f>I335</f>
        <v>0</v>
      </c>
      <c r="J333" s="106">
        <v>125336.99999999999</v>
      </c>
      <c r="K333" s="118">
        <v>0</v>
      </c>
    </row>
    <row r="334" spans="1:11" s="326" customFormat="1" ht="12.75">
      <c r="A334" s="314"/>
      <c r="B334" s="315" t="s">
        <v>188</v>
      </c>
      <c r="C334" s="340"/>
      <c r="D334" s="341"/>
      <c r="E334" s="317"/>
      <c r="F334" s="316"/>
      <c r="G334" s="317"/>
      <c r="H334" s="170"/>
      <c r="I334" s="170"/>
      <c r="J334" s="170"/>
      <c r="K334" s="318"/>
    </row>
    <row r="335" spans="1:11" s="3" customFormat="1">
      <c r="A335" s="225"/>
      <c r="B335" s="94" t="s">
        <v>60</v>
      </c>
      <c r="C335" s="113"/>
      <c r="D335" s="156"/>
      <c r="E335" s="154"/>
      <c r="F335" s="104"/>
      <c r="G335" s="154"/>
      <c r="H335" s="106">
        <f>H341+H339</f>
        <v>0</v>
      </c>
      <c r="I335" s="106">
        <f>I336+I341+I340</f>
        <v>0</v>
      </c>
      <c r="J335" s="106">
        <v>125336.99999999999</v>
      </c>
      <c r="K335" s="118">
        <v>0</v>
      </c>
    </row>
    <row r="336" spans="1:11" s="3" customFormat="1">
      <c r="A336" s="225"/>
      <c r="B336" s="292" t="s">
        <v>49</v>
      </c>
      <c r="C336" s="113"/>
      <c r="D336" s="156"/>
      <c r="E336" s="154"/>
      <c r="F336" s="104"/>
      <c r="G336" s="154"/>
      <c r="H336" s="91">
        <f>H337+H338</f>
        <v>0</v>
      </c>
      <c r="I336" s="118">
        <f>I338+I339</f>
        <v>19347.989999999998</v>
      </c>
      <c r="J336" s="118">
        <v>123885.3</v>
      </c>
      <c r="K336" s="118">
        <v>382329.64400000003</v>
      </c>
    </row>
    <row r="337" spans="1:11" s="212" customFormat="1">
      <c r="A337" s="233"/>
      <c r="B337" s="293" t="s">
        <v>61</v>
      </c>
      <c r="C337" s="207"/>
      <c r="D337" s="208"/>
      <c r="E337" s="209"/>
      <c r="F337" s="210"/>
      <c r="G337" s="209"/>
      <c r="H337" s="117"/>
      <c r="I337" s="117">
        <v>0</v>
      </c>
      <c r="J337" s="117"/>
      <c r="K337" s="117"/>
    </row>
    <row r="338" spans="1:11" s="212" customFormat="1">
      <c r="A338" s="233"/>
      <c r="B338" s="293" t="s">
        <v>62</v>
      </c>
      <c r="C338" s="207"/>
      <c r="D338" s="208"/>
      <c r="E338" s="209"/>
      <c r="F338" s="210"/>
      <c r="G338" s="209"/>
      <c r="H338" s="117"/>
      <c r="I338" s="117">
        <v>22878.39</v>
      </c>
      <c r="J338" s="117">
        <v>123885.3</v>
      </c>
      <c r="K338" s="117">
        <v>382329.64400000003</v>
      </c>
    </row>
    <row r="339" spans="1:11" s="212" customFormat="1">
      <c r="A339" s="233"/>
      <c r="B339" s="293" t="s">
        <v>142</v>
      </c>
      <c r="C339" s="207"/>
      <c r="D339" s="208"/>
      <c r="E339" s="209"/>
      <c r="F339" s="210"/>
      <c r="G339" s="209"/>
      <c r="H339" s="117">
        <v>13252.8</v>
      </c>
      <c r="I339" s="117">
        <v>-3530.4</v>
      </c>
      <c r="J339" s="117"/>
      <c r="K339" s="117"/>
    </row>
    <row r="340" spans="1:11" s="212" customFormat="1">
      <c r="A340" s="233"/>
      <c r="B340" s="293" t="s">
        <v>147</v>
      </c>
      <c r="C340" s="207"/>
      <c r="D340" s="208"/>
      <c r="E340" s="209"/>
      <c r="F340" s="210"/>
      <c r="G340" s="209"/>
      <c r="H340" s="117"/>
      <c r="I340" s="117">
        <v>-22878.39</v>
      </c>
      <c r="J340" s="117">
        <v>-123885.3</v>
      </c>
      <c r="K340" s="117">
        <v>-382329.64400000003</v>
      </c>
    </row>
    <row r="341" spans="1:11" s="112" customFormat="1">
      <c r="A341" s="223"/>
      <c r="B341" s="291" t="s">
        <v>50</v>
      </c>
      <c r="C341" s="111"/>
      <c r="D341" s="155"/>
      <c r="E341" s="153"/>
      <c r="F341" s="102"/>
      <c r="G341" s="153"/>
      <c r="H341" s="106">
        <f>H342-H343</f>
        <v>-13252.799999999988</v>
      </c>
      <c r="I341" s="106">
        <f>I342-I343</f>
        <v>3530.3999999999942</v>
      </c>
      <c r="J341" s="106">
        <v>125337</v>
      </c>
      <c r="K341" s="106">
        <v>0</v>
      </c>
    </row>
    <row r="342" spans="1:11" s="212" customFormat="1">
      <c r="A342" s="233"/>
      <c r="B342" s="293" t="s">
        <v>51</v>
      </c>
      <c r="C342" s="207"/>
      <c r="D342" s="208"/>
      <c r="E342" s="209"/>
      <c r="F342" s="210"/>
      <c r="G342" s="209"/>
      <c r="H342" s="117">
        <v>115614.6</v>
      </c>
      <c r="I342" s="117">
        <v>128867.4</v>
      </c>
      <c r="J342" s="117">
        <v>125337</v>
      </c>
      <c r="K342" s="117">
        <v>46469.599999999999</v>
      </c>
    </row>
    <row r="343" spans="1:11" s="212" customFormat="1" ht="15" customHeight="1">
      <c r="A343" s="233"/>
      <c r="B343" s="293" t="s">
        <v>52</v>
      </c>
      <c r="C343" s="207"/>
      <c r="D343" s="208"/>
      <c r="E343" s="209"/>
      <c r="F343" s="210"/>
      <c r="G343" s="209"/>
      <c r="H343" s="117">
        <v>128867.4</v>
      </c>
      <c r="I343" s="117">
        <v>125337</v>
      </c>
      <c r="J343" s="117"/>
      <c r="K343" s="117">
        <v>46469.599999999999</v>
      </c>
    </row>
    <row r="344" spans="1:11" s="39" customFormat="1" ht="47.25" hidden="1">
      <c r="A344" s="225"/>
      <c r="B344" s="93" t="s">
        <v>191</v>
      </c>
      <c r="C344" s="113"/>
      <c r="D344" s="155" t="s">
        <v>164</v>
      </c>
      <c r="E344" s="153" t="s">
        <v>125</v>
      </c>
      <c r="F344" s="104"/>
      <c r="G344" s="154"/>
      <c r="H344" s="91"/>
      <c r="I344" s="118"/>
      <c r="J344" s="118"/>
      <c r="K344" s="132"/>
    </row>
    <row r="345" spans="1:11" s="39" customFormat="1" hidden="1">
      <c r="A345" s="225"/>
      <c r="B345" s="94" t="s">
        <v>48</v>
      </c>
      <c r="C345" s="113"/>
      <c r="D345" s="156"/>
      <c r="E345" s="154"/>
      <c r="F345" s="104"/>
      <c r="G345" s="154"/>
      <c r="H345" s="91"/>
      <c r="I345" s="118"/>
      <c r="J345" s="118"/>
      <c r="K345" s="132"/>
    </row>
    <row r="346" spans="1:11" s="39" customFormat="1" hidden="1">
      <c r="A346" s="225"/>
      <c r="B346" s="182" t="s">
        <v>188</v>
      </c>
      <c r="C346" s="113"/>
      <c r="D346" s="156"/>
      <c r="E346" s="154"/>
      <c r="F346" s="104"/>
      <c r="G346" s="154"/>
      <c r="H346" s="91"/>
      <c r="I346" s="118"/>
      <c r="J346" s="118"/>
      <c r="K346" s="132"/>
    </row>
    <row r="347" spans="1:11" s="38" customFormat="1" hidden="1">
      <c r="A347" s="223"/>
      <c r="B347" s="94" t="s">
        <v>60</v>
      </c>
      <c r="C347" s="111"/>
      <c r="D347" s="155"/>
      <c r="E347" s="153"/>
      <c r="F347" s="102"/>
      <c r="G347" s="153"/>
      <c r="H347" s="106"/>
      <c r="I347" s="106"/>
      <c r="J347" s="106"/>
      <c r="K347" s="130"/>
    </row>
    <row r="348" spans="1:11" s="39" customFormat="1" hidden="1">
      <c r="A348" s="225"/>
      <c r="B348" s="96" t="s">
        <v>49</v>
      </c>
      <c r="C348" s="113"/>
      <c r="D348" s="156"/>
      <c r="E348" s="154"/>
      <c r="F348" s="104"/>
      <c r="G348" s="154"/>
      <c r="H348" s="91"/>
      <c r="I348" s="118"/>
      <c r="J348" s="118"/>
      <c r="K348" s="132"/>
    </row>
    <row r="349" spans="1:11" s="39" customFormat="1" hidden="1">
      <c r="A349" s="225"/>
      <c r="B349" s="244" t="s">
        <v>61</v>
      </c>
      <c r="C349" s="113"/>
      <c r="D349" s="156"/>
      <c r="E349" s="154"/>
      <c r="F349" s="104"/>
      <c r="G349" s="154"/>
      <c r="H349" s="91"/>
      <c r="I349" s="118"/>
      <c r="J349" s="118"/>
      <c r="K349" s="132"/>
    </row>
    <row r="350" spans="1:11" s="39" customFormat="1" hidden="1">
      <c r="A350" s="225"/>
      <c r="B350" s="244" t="s">
        <v>62</v>
      </c>
      <c r="C350" s="113"/>
      <c r="D350" s="156"/>
      <c r="E350" s="154"/>
      <c r="F350" s="104"/>
      <c r="G350" s="154"/>
      <c r="H350" s="91"/>
      <c r="I350" s="118"/>
      <c r="J350" s="118"/>
      <c r="K350" s="132"/>
    </row>
    <row r="351" spans="1:11" s="39" customFormat="1" hidden="1">
      <c r="A351" s="225"/>
      <c r="B351" s="244" t="s">
        <v>147</v>
      </c>
      <c r="C351" s="113"/>
      <c r="D351" s="156"/>
      <c r="E351" s="154"/>
      <c r="F351" s="104"/>
      <c r="G351" s="154"/>
      <c r="H351" s="91"/>
      <c r="I351" s="118"/>
      <c r="J351" s="118"/>
      <c r="K351" s="132"/>
    </row>
    <row r="352" spans="1:11" s="39" customFormat="1" hidden="1">
      <c r="A352" s="225"/>
      <c r="B352" s="94" t="s">
        <v>50</v>
      </c>
      <c r="C352" s="113"/>
      <c r="D352" s="156"/>
      <c r="E352" s="154"/>
      <c r="F352" s="104"/>
      <c r="G352" s="154"/>
      <c r="H352" s="91"/>
      <c r="I352" s="118"/>
      <c r="J352" s="118"/>
      <c r="K352" s="132"/>
    </row>
    <row r="353" spans="1:11" s="39" customFormat="1" hidden="1">
      <c r="A353" s="225"/>
      <c r="B353" s="244" t="s">
        <v>51</v>
      </c>
      <c r="C353" s="113"/>
      <c r="D353" s="156"/>
      <c r="E353" s="154"/>
      <c r="F353" s="104"/>
      <c r="G353" s="154"/>
      <c r="H353" s="91"/>
      <c r="I353" s="118"/>
      <c r="J353" s="118"/>
      <c r="K353" s="132"/>
    </row>
    <row r="354" spans="1:11" s="39" customFormat="1" hidden="1">
      <c r="A354" s="225"/>
      <c r="B354" s="244" t="s">
        <v>52</v>
      </c>
      <c r="C354" s="113"/>
      <c r="D354" s="156"/>
      <c r="E354" s="154"/>
      <c r="F354" s="104"/>
      <c r="G354" s="154"/>
      <c r="H354" s="91"/>
      <c r="I354" s="118"/>
      <c r="J354" s="118"/>
      <c r="K354" s="132"/>
    </row>
    <row r="355" spans="1:11" s="39" customFormat="1" ht="47.25">
      <c r="A355" s="225">
        <v>28</v>
      </c>
      <c r="B355" s="93" t="s">
        <v>191</v>
      </c>
      <c r="C355" s="113"/>
      <c r="D355" s="155" t="s">
        <v>164</v>
      </c>
      <c r="E355" s="153" t="s">
        <v>125</v>
      </c>
      <c r="F355" s="102">
        <v>70200</v>
      </c>
      <c r="G355" s="153" t="s">
        <v>212</v>
      </c>
      <c r="H355" s="91"/>
      <c r="I355" s="118"/>
      <c r="J355" s="118"/>
      <c r="K355" s="91"/>
    </row>
    <row r="356" spans="1:11" s="39" customFormat="1">
      <c r="A356" s="225"/>
      <c r="B356" s="94" t="s">
        <v>48</v>
      </c>
      <c r="C356" s="113"/>
      <c r="D356" s="156"/>
      <c r="E356" s="154"/>
      <c r="F356" s="104"/>
      <c r="G356" s="154"/>
      <c r="H356" s="91"/>
      <c r="I356" s="118"/>
      <c r="J356" s="118"/>
      <c r="K356" s="91">
        <v>0</v>
      </c>
    </row>
    <row r="357" spans="1:11" s="360" customFormat="1" ht="12.75">
      <c r="A357" s="321"/>
      <c r="B357" s="315" t="s">
        <v>188</v>
      </c>
      <c r="C357" s="340"/>
      <c r="D357" s="341"/>
      <c r="E357" s="317"/>
      <c r="F357" s="316"/>
      <c r="G357" s="317"/>
      <c r="H357" s="318"/>
      <c r="I357" s="318"/>
      <c r="J357" s="318"/>
      <c r="K357" s="318"/>
    </row>
    <row r="358" spans="1:11" s="39" customFormat="1">
      <c r="A358" s="225"/>
      <c r="B358" s="94" t="s">
        <v>60</v>
      </c>
      <c r="C358" s="111"/>
      <c r="D358" s="155"/>
      <c r="E358" s="153"/>
      <c r="F358" s="102"/>
      <c r="G358" s="153"/>
      <c r="H358" s="91"/>
      <c r="I358" s="118"/>
      <c r="J358" s="118"/>
      <c r="K358" s="91">
        <v>0</v>
      </c>
    </row>
    <row r="359" spans="1:11" s="39" customFormat="1">
      <c r="A359" s="225"/>
      <c r="B359" s="292" t="s">
        <v>49</v>
      </c>
      <c r="C359" s="113"/>
      <c r="D359" s="156"/>
      <c r="E359" s="154"/>
      <c r="F359" s="104"/>
      <c r="G359" s="154"/>
      <c r="H359" s="91"/>
      <c r="I359" s="118"/>
      <c r="J359" s="118"/>
      <c r="K359" s="91">
        <v>0</v>
      </c>
    </row>
    <row r="360" spans="1:11" s="258" customFormat="1">
      <c r="A360" s="233"/>
      <c r="B360" s="293" t="s">
        <v>61</v>
      </c>
      <c r="C360" s="207"/>
      <c r="D360" s="208"/>
      <c r="E360" s="209"/>
      <c r="F360" s="210"/>
      <c r="G360" s="209"/>
      <c r="H360" s="117"/>
      <c r="I360" s="117"/>
      <c r="J360" s="117"/>
      <c r="K360" s="117"/>
    </row>
    <row r="361" spans="1:11" s="258" customFormat="1">
      <c r="A361" s="233"/>
      <c r="B361" s="293" t="s">
        <v>62</v>
      </c>
      <c r="C361" s="207"/>
      <c r="D361" s="208"/>
      <c r="E361" s="209"/>
      <c r="F361" s="210"/>
      <c r="G361" s="209"/>
      <c r="H361" s="117"/>
      <c r="I361" s="117"/>
      <c r="J361" s="117"/>
      <c r="K361" s="117">
        <v>0</v>
      </c>
    </row>
    <row r="362" spans="1:11" s="258" customFormat="1">
      <c r="A362" s="233"/>
      <c r="B362" s="293" t="s">
        <v>147</v>
      </c>
      <c r="C362" s="207"/>
      <c r="D362" s="208"/>
      <c r="E362" s="209"/>
      <c r="F362" s="210"/>
      <c r="G362" s="209"/>
      <c r="H362" s="117"/>
      <c r="I362" s="117"/>
      <c r="J362" s="117"/>
      <c r="K362" s="117">
        <v>0</v>
      </c>
    </row>
    <row r="363" spans="1:11" s="39" customFormat="1">
      <c r="A363" s="225"/>
      <c r="B363" s="291" t="s">
        <v>50</v>
      </c>
      <c r="C363" s="113"/>
      <c r="D363" s="156"/>
      <c r="E363" s="154"/>
      <c r="F363" s="104"/>
      <c r="G363" s="154"/>
      <c r="H363" s="91"/>
      <c r="I363" s="118"/>
      <c r="J363" s="118"/>
      <c r="K363" s="91"/>
    </row>
    <row r="364" spans="1:11" s="258" customFormat="1">
      <c r="A364" s="233"/>
      <c r="B364" s="293" t="s">
        <v>51</v>
      </c>
      <c r="C364" s="207"/>
      <c r="D364" s="208"/>
      <c r="E364" s="209"/>
      <c r="F364" s="210"/>
      <c r="G364" s="209"/>
      <c r="H364" s="117"/>
      <c r="I364" s="117"/>
      <c r="J364" s="117"/>
      <c r="K364" s="117"/>
    </row>
    <row r="365" spans="1:11" s="258" customFormat="1">
      <c r="A365" s="233"/>
      <c r="B365" s="293" t="s">
        <v>52</v>
      </c>
      <c r="C365" s="207"/>
      <c r="D365" s="208"/>
      <c r="E365" s="209"/>
      <c r="F365" s="210"/>
      <c r="G365" s="209"/>
      <c r="H365" s="117"/>
      <c r="I365" s="117"/>
      <c r="J365" s="117"/>
      <c r="K365" s="117"/>
    </row>
    <row r="366" spans="1:11" s="112" customFormat="1" ht="47.45" customHeight="1">
      <c r="A366" s="223">
        <v>29</v>
      </c>
      <c r="B366" s="93" t="s">
        <v>56</v>
      </c>
      <c r="C366" s="111"/>
      <c r="D366" s="155">
        <v>11</v>
      </c>
      <c r="E366" s="153" t="s">
        <v>125</v>
      </c>
      <c r="F366" s="102">
        <v>70079</v>
      </c>
      <c r="G366" s="153" t="s">
        <v>91</v>
      </c>
      <c r="H366" s="106"/>
      <c r="I366" s="106">
        <v>0</v>
      </c>
      <c r="J366" s="106"/>
      <c r="K366" s="106"/>
    </row>
    <row r="367" spans="1:11" s="3" customFormat="1" ht="15.6" customHeight="1">
      <c r="A367" s="225"/>
      <c r="B367" s="94" t="s">
        <v>48</v>
      </c>
      <c r="C367" s="113"/>
      <c r="D367" s="156"/>
      <c r="E367" s="154"/>
      <c r="F367" s="104"/>
      <c r="G367" s="154"/>
      <c r="H367" s="106">
        <v>31310.9</v>
      </c>
      <c r="I367" s="106">
        <f>I369</f>
        <v>64446.55</v>
      </c>
      <c r="J367" s="106">
        <v>0</v>
      </c>
      <c r="K367" s="118">
        <v>0</v>
      </c>
    </row>
    <row r="368" spans="1:11" s="326" customFormat="1" ht="15.6" customHeight="1">
      <c r="A368" s="321"/>
      <c r="B368" s="315" t="s">
        <v>188</v>
      </c>
      <c r="C368" s="340"/>
      <c r="D368" s="341"/>
      <c r="E368" s="317"/>
      <c r="F368" s="316"/>
      <c r="G368" s="317"/>
      <c r="H368" s="170"/>
      <c r="I368" s="170"/>
      <c r="J368" s="170"/>
      <c r="K368" s="318"/>
    </row>
    <row r="369" spans="1:11" s="3" customFormat="1" ht="15.6" customHeight="1">
      <c r="A369" s="225"/>
      <c r="B369" s="94" t="s">
        <v>60</v>
      </c>
      <c r="C369" s="113"/>
      <c r="D369" s="156"/>
      <c r="E369" s="154"/>
      <c r="F369" s="104"/>
      <c r="G369" s="154"/>
      <c r="H369" s="106">
        <f>H370+H374+H373</f>
        <v>31310.899999999998</v>
      </c>
      <c r="I369" s="106">
        <f>I370+I374</f>
        <v>64446.55</v>
      </c>
      <c r="J369" s="106">
        <v>0</v>
      </c>
      <c r="K369" s="118">
        <v>0</v>
      </c>
    </row>
    <row r="370" spans="1:11" s="3" customFormat="1" ht="15.6" customHeight="1">
      <c r="A370" s="225"/>
      <c r="B370" s="292" t="s">
        <v>49</v>
      </c>
      <c r="C370" s="113"/>
      <c r="D370" s="156"/>
      <c r="E370" s="154"/>
      <c r="F370" s="104"/>
      <c r="G370" s="154"/>
      <c r="H370" s="91">
        <f>H371+H372</f>
        <v>0</v>
      </c>
      <c r="I370" s="118">
        <f>I371+I373</f>
        <v>70835.77</v>
      </c>
      <c r="J370" s="118">
        <v>0</v>
      </c>
      <c r="K370" s="118">
        <v>0</v>
      </c>
    </row>
    <row r="371" spans="1:11" s="212" customFormat="1" ht="15.6" customHeight="1">
      <c r="A371" s="233"/>
      <c r="B371" s="293" t="s">
        <v>61</v>
      </c>
      <c r="C371" s="207"/>
      <c r="D371" s="208"/>
      <c r="E371" s="209"/>
      <c r="F371" s="210"/>
      <c r="G371" s="209"/>
      <c r="H371" s="117"/>
      <c r="I371" s="117">
        <v>70246.22</v>
      </c>
      <c r="J371" s="117"/>
      <c r="K371" s="117"/>
    </row>
    <row r="372" spans="1:11" s="212" customFormat="1" ht="15.6" customHeight="1">
      <c r="A372" s="233"/>
      <c r="B372" s="293" t="s">
        <v>62</v>
      </c>
      <c r="C372" s="207"/>
      <c r="D372" s="208"/>
      <c r="E372" s="209"/>
      <c r="F372" s="210"/>
      <c r="G372" s="209"/>
      <c r="H372" s="117"/>
      <c r="I372" s="117">
        <v>0</v>
      </c>
      <c r="J372" s="117"/>
      <c r="K372" s="117"/>
    </row>
    <row r="373" spans="1:11" s="212" customFormat="1" ht="15.6" customHeight="1">
      <c r="A373" s="233"/>
      <c r="B373" s="293" t="s">
        <v>142</v>
      </c>
      <c r="C373" s="207"/>
      <c r="D373" s="208"/>
      <c r="E373" s="209"/>
      <c r="F373" s="210"/>
      <c r="G373" s="209"/>
      <c r="H373" s="117">
        <v>3055</v>
      </c>
      <c r="I373" s="117">
        <v>589.54999999999995</v>
      </c>
      <c r="J373" s="117"/>
      <c r="K373" s="117"/>
    </row>
    <row r="374" spans="1:11" s="112" customFormat="1" ht="15.6" customHeight="1">
      <c r="A374" s="223"/>
      <c r="B374" s="291" t="s">
        <v>50</v>
      </c>
      <c r="C374" s="111"/>
      <c r="D374" s="155"/>
      <c r="E374" s="153"/>
      <c r="F374" s="102"/>
      <c r="G374" s="153"/>
      <c r="H374" s="106">
        <f>H375-H376</f>
        <v>28255.899999999998</v>
      </c>
      <c r="I374" s="106">
        <f>I375-I376</f>
        <v>-6389.2199999999993</v>
      </c>
      <c r="J374" s="106"/>
      <c r="K374" s="106"/>
    </row>
    <row r="375" spans="1:11" s="212" customFormat="1" ht="15.6" customHeight="1">
      <c r="A375" s="233"/>
      <c r="B375" s="293" t="s">
        <v>51</v>
      </c>
      <c r="C375" s="207"/>
      <c r="D375" s="208"/>
      <c r="E375" s="209"/>
      <c r="F375" s="210"/>
      <c r="G375" s="209"/>
      <c r="H375" s="117">
        <v>29361.599999999999</v>
      </c>
      <c r="I375" s="117">
        <v>1105.73</v>
      </c>
      <c r="J375" s="117">
        <v>7495</v>
      </c>
      <c r="K375" s="117">
        <v>7495</v>
      </c>
    </row>
    <row r="376" spans="1:11" s="212" customFormat="1" ht="15.6" customHeight="1">
      <c r="A376" s="233"/>
      <c r="B376" s="293" t="s">
        <v>52</v>
      </c>
      <c r="C376" s="207"/>
      <c r="D376" s="208"/>
      <c r="E376" s="209"/>
      <c r="F376" s="210"/>
      <c r="G376" s="209"/>
      <c r="H376" s="117">
        <v>1105.7</v>
      </c>
      <c r="I376" s="117">
        <v>7494.95</v>
      </c>
      <c r="J376" s="117">
        <v>7495</v>
      </c>
      <c r="K376" s="117">
        <v>7495</v>
      </c>
    </row>
    <row r="377" spans="1:11" s="3" customFormat="1" ht="47.25">
      <c r="A377" s="223">
        <v>30</v>
      </c>
      <c r="B377" s="93" t="s">
        <v>73</v>
      </c>
      <c r="C377" s="86"/>
      <c r="D377" s="157">
        <v>11</v>
      </c>
      <c r="E377" s="153" t="s">
        <v>125</v>
      </c>
      <c r="F377" s="102">
        <v>70110</v>
      </c>
      <c r="G377" s="153" t="s">
        <v>90</v>
      </c>
      <c r="H377" s="91"/>
      <c r="I377" s="118"/>
      <c r="J377" s="118"/>
      <c r="K377" s="91"/>
    </row>
    <row r="378" spans="1:11" s="112" customFormat="1">
      <c r="A378" s="226"/>
      <c r="B378" s="94" t="s">
        <v>48</v>
      </c>
      <c r="C378" s="119"/>
      <c r="D378" s="157"/>
      <c r="E378" s="153"/>
      <c r="F378" s="102"/>
      <c r="G378" s="153"/>
      <c r="H378" s="106">
        <v>38488.400000000001</v>
      </c>
      <c r="I378" s="106">
        <f>I380</f>
        <v>6529.4500000000162</v>
      </c>
      <c r="J378" s="106">
        <v>11692</v>
      </c>
      <c r="K378" s="106">
        <v>9052.1600000000035</v>
      </c>
    </row>
    <row r="379" spans="1:11" s="326" customFormat="1" ht="12.75">
      <c r="A379" s="314"/>
      <c r="B379" s="315" t="s">
        <v>188</v>
      </c>
      <c r="C379" s="324"/>
      <c r="D379" s="325"/>
      <c r="E379" s="317"/>
      <c r="F379" s="316"/>
      <c r="G379" s="317"/>
      <c r="H379" s="170"/>
      <c r="I379" s="170"/>
      <c r="J379" s="170"/>
      <c r="K379" s="318"/>
    </row>
    <row r="380" spans="1:11" s="112" customFormat="1">
      <c r="A380" s="223"/>
      <c r="B380" s="94" t="s">
        <v>60</v>
      </c>
      <c r="C380" s="119"/>
      <c r="D380" s="157"/>
      <c r="E380" s="153"/>
      <c r="F380" s="102"/>
      <c r="G380" s="153"/>
      <c r="H380" s="106">
        <f>H381+H387+H386</f>
        <v>38488.400000000009</v>
      </c>
      <c r="I380" s="106">
        <f>I383+I384+I387+I385+I386</f>
        <v>6529.4500000000162</v>
      </c>
      <c r="J380" s="106">
        <v>11692</v>
      </c>
      <c r="K380" s="106">
        <v>9052.1600000000035</v>
      </c>
    </row>
    <row r="381" spans="1:11" s="3" customFormat="1">
      <c r="A381" s="225"/>
      <c r="B381" s="292" t="s">
        <v>49</v>
      </c>
      <c r="C381" s="86"/>
      <c r="D381" s="158"/>
      <c r="E381" s="154"/>
      <c r="F381" s="104"/>
      <c r="G381" s="154"/>
      <c r="H381" s="91">
        <f>H382+H383+H384</f>
        <v>45482.100000000006</v>
      </c>
      <c r="I381" s="118">
        <f>I383</f>
        <v>295869.87</v>
      </c>
      <c r="J381" s="118">
        <v>286292</v>
      </c>
      <c r="K381" s="91">
        <v>98866.559999999998</v>
      </c>
    </row>
    <row r="382" spans="1:11" s="212" customFormat="1">
      <c r="A382" s="233"/>
      <c r="B382" s="293" t="s">
        <v>61</v>
      </c>
      <c r="C382" s="256"/>
      <c r="D382" s="257"/>
      <c r="E382" s="209"/>
      <c r="F382" s="210"/>
      <c r="G382" s="209"/>
      <c r="H382" s="117"/>
      <c r="I382" s="117">
        <v>0</v>
      </c>
      <c r="J382" s="117"/>
      <c r="K382" s="117"/>
    </row>
    <row r="383" spans="1:11" s="212" customFormat="1">
      <c r="A383" s="233"/>
      <c r="B383" s="293" t="s">
        <v>62</v>
      </c>
      <c r="C383" s="256"/>
      <c r="D383" s="257"/>
      <c r="E383" s="209"/>
      <c r="F383" s="210"/>
      <c r="G383" s="209"/>
      <c r="H383" s="117">
        <v>45432.3</v>
      </c>
      <c r="I383" s="117">
        <v>295869.87</v>
      </c>
      <c r="J383" s="117">
        <v>286242</v>
      </c>
      <c r="K383" s="117">
        <v>98831.2</v>
      </c>
    </row>
    <row r="384" spans="1:11" s="212" customFormat="1">
      <c r="A384" s="233"/>
      <c r="B384" s="293" t="s">
        <v>69</v>
      </c>
      <c r="C384" s="256"/>
      <c r="D384" s="257"/>
      <c r="E384" s="209"/>
      <c r="F384" s="210"/>
      <c r="G384" s="209"/>
      <c r="H384" s="117">
        <v>49.8</v>
      </c>
      <c r="I384" s="117">
        <v>61.84</v>
      </c>
      <c r="J384" s="117">
        <v>50</v>
      </c>
      <c r="K384" s="117">
        <v>35.36</v>
      </c>
    </row>
    <row r="385" spans="1:11" s="212" customFormat="1">
      <c r="A385" s="233"/>
      <c r="B385" s="293" t="s">
        <v>147</v>
      </c>
      <c r="C385" s="256"/>
      <c r="D385" s="257"/>
      <c r="E385" s="209"/>
      <c r="F385" s="210"/>
      <c r="G385" s="209"/>
      <c r="H385" s="117"/>
      <c r="I385" s="117">
        <v>-283892.31</v>
      </c>
      <c r="J385" s="117">
        <v>-274600</v>
      </c>
      <c r="K385" s="117">
        <v>-89814.399999999994</v>
      </c>
    </row>
    <row r="386" spans="1:11" s="212" customFormat="1">
      <c r="A386" s="233"/>
      <c r="B386" s="293" t="s">
        <v>142</v>
      </c>
      <c r="C386" s="256"/>
      <c r="D386" s="257"/>
      <c r="E386" s="209"/>
      <c r="F386" s="210"/>
      <c r="G386" s="209"/>
      <c r="H386" s="117">
        <v>666.9</v>
      </c>
      <c r="I386" s="117">
        <v>64.87</v>
      </c>
      <c r="J386" s="117"/>
      <c r="K386" s="117"/>
    </row>
    <row r="387" spans="1:11" s="112" customFormat="1">
      <c r="A387" s="223"/>
      <c r="B387" s="291" t="s">
        <v>50</v>
      </c>
      <c r="C387" s="119"/>
      <c r="D387" s="157"/>
      <c r="E387" s="153"/>
      <c r="F387" s="102"/>
      <c r="G387" s="153"/>
      <c r="H387" s="106">
        <f>H388-H389</f>
        <v>-7660.6</v>
      </c>
      <c r="I387" s="106">
        <f>I388-I389</f>
        <v>-5574.82</v>
      </c>
      <c r="J387" s="106">
        <v>0</v>
      </c>
      <c r="K387" s="106">
        <v>0</v>
      </c>
    </row>
    <row r="388" spans="1:11" s="212" customFormat="1">
      <c r="A388" s="233"/>
      <c r="B388" s="293" t="s">
        <v>51</v>
      </c>
      <c r="C388" s="256"/>
      <c r="D388" s="257"/>
      <c r="E388" s="209"/>
      <c r="F388" s="210"/>
      <c r="G388" s="209"/>
      <c r="H388" s="117"/>
      <c r="I388" s="117">
        <v>7660.59</v>
      </c>
      <c r="J388" s="117">
        <v>13235.4</v>
      </c>
      <c r="K388" s="117">
        <v>13235.4</v>
      </c>
    </row>
    <row r="389" spans="1:11" s="212" customFormat="1" ht="15.75" customHeight="1">
      <c r="A389" s="233"/>
      <c r="B389" s="293" t="s">
        <v>52</v>
      </c>
      <c r="C389" s="256"/>
      <c r="D389" s="257"/>
      <c r="E389" s="209"/>
      <c r="F389" s="210"/>
      <c r="G389" s="209"/>
      <c r="H389" s="117">
        <v>7660.6</v>
      </c>
      <c r="I389" s="117">
        <v>13235.41</v>
      </c>
      <c r="J389" s="117">
        <v>13235.4</v>
      </c>
      <c r="K389" s="117">
        <v>13235.4</v>
      </c>
    </row>
    <row r="390" spans="1:11" s="3" customFormat="1" ht="47.25" hidden="1">
      <c r="A390" s="223">
        <v>9</v>
      </c>
      <c r="B390" s="93" t="s">
        <v>194</v>
      </c>
      <c r="C390" s="86"/>
      <c r="D390" s="157" t="s">
        <v>164</v>
      </c>
      <c r="E390" s="153" t="s">
        <v>125</v>
      </c>
      <c r="F390" s="104"/>
      <c r="G390" s="154"/>
      <c r="H390" s="91"/>
      <c r="I390" s="118"/>
      <c r="J390" s="118"/>
      <c r="K390" s="132"/>
    </row>
    <row r="391" spans="1:11" s="3" customFormat="1" hidden="1">
      <c r="A391" s="224" t="s">
        <v>149</v>
      </c>
      <c r="B391" s="94" t="s">
        <v>48</v>
      </c>
      <c r="C391" s="86"/>
      <c r="D391" s="158"/>
      <c r="E391" s="154"/>
      <c r="F391" s="104"/>
      <c r="G391" s="154"/>
      <c r="H391" s="91"/>
      <c r="I391" s="118"/>
      <c r="J391" s="118"/>
      <c r="K391" s="132"/>
    </row>
    <row r="392" spans="1:11" s="3" customFormat="1" hidden="1">
      <c r="A392" s="225"/>
      <c r="B392" s="182" t="s">
        <v>188</v>
      </c>
      <c r="C392" s="86"/>
      <c r="D392" s="158"/>
      <c r="E392" s="154"/>
      <c r="F392" s="104"/>
      <c r="G392" s="154"/>
      <c r="H392" s="91"/>
      <c r="I392" s="118"/>
      <c r="J392" s="118"/>
      <c r="K392" s="132"/>
    </row>
    <row r="393" spans="1:11" s="3" customFormat="1" hidden="1">
      <c r="A393" s="225"/>
      <c r="B393" s="94" t="s">
        <v>60</v>
      </c>
      <c r="C393" s="86"/>
      <c r="D393" s="158"/>
      <c r="E393" s="154"/>
      <c r="F393" s="104"/>
      <c r="G393" s="154"/>
      <c r="H393" s="91"/>
      <c r="I393" s="118"/>
      <c r="J393" s="118"/>
      <c r="K393" s="132"/>
    </row>
    <row r="394" spans="1:11" s="3" customFormat="1" hidden="1">
      <c r="A394" s="225"/>
      <c r="B394" s="96" t="s">
        <v>49</v>
      </c>
      <c r="C394" s="86"/>
      <c r="D394" s="158"/>
      <c r="E394" s="154"/>
      <c r="F394" s="104"/>
      <c r="G394" s="154"/>
      <c r="H394" s="91"/>
      <c r="I394" s="118"/>
      <c r="J394" s="118"/>
      <c r="K394" s="132"/>
    </row>
    <row r="395" spans="1:11" s="3" customFormat="1" hidden="1">
      <c r="A395" s="225"/>
      <c r="B395" s="244" t="s">
        <v>61</v>
      </c>
      <c r="C395" s="86"/>
      <c r="D395" s="158"/>
      <c r="E395" s="154"/>
      <c r="F395" s="104"/>
      <c r="G395" s="154"/>
      <c r="H395" s="91"/>
      <c r="I395" s="118"/>
      <c r="J395" s="118"/>
      <c r="K395" s="132"/>
    </row>
    <row r="396" spans="1:11" s="3" customFormat="1" hidden="1">
      <c r="A396" s="225"/>
      <c r="B396" s="244" t="s">
        <v>62</v>
      </c>
      <c r="C396" s="86"/>
      <c r="D396" s="158"/>
      <c r="E396" s="154"/>
      <c r="F396" s="104"/>
      <c r="G396" s="154"/>
      <c r="H396" s="91"/>
      <c r="I396" s="118"/>
      <c r="J396" s="118"/>
      <c r="K396" s="132"/>
    </row>
    <row r="397" spans="1:11" s="3" customFormat="1" hidden="1">
      <c r="A397" s="225"/>
      <c r="B397" s="244" t="s">
        <v>69</v>
      </c>
      <c r="C397" s="86"/>
      <c r="D397" s="158"/>
      <c r="E397" s="154"/>
      <c r="F397" s="104"/>
      <c r="G397" s="154"/>
      <c r="H397" s="91"/>
      <c r="I397" s="118"/>
      <c r="J397" s="118"/>
      <c r="K397" s="132"/>
    </row>
    <row r="398" spans="1:11" s="3" customFormat="1" hidden="1">
      <c r="A398" s="225"/>
      <c r="B398" s="244" t="s">
        <v>147</v>
      </c>
      <c r="C398" s="86"/>
      <c r="D398" s="158"/>
      <c r="E398" s="154"/>
      <c r="F398" s="104"/>
      <c r="G398" s="154"/>
      <c r="H398" s="91"/>
      <c r="I398" s="118"/>
      <c r="J398" s="159"/>
      <c r="K398" s="132"/>
    </row>
    <row r="399" spans="1:11" s="3" customFormat="1" hidden="1">
      <c r="A399" s="225"/>
      <c r="B399" s="244" t="s">
        <v>142</v>
      </c>
      <c r="C399" s="86"/>
      <c r="D399" s="158"/>
      <c r="E399" s="154"/>
      <c r="F399" s="104"/>
      <c r="G399" s="154"/>
      <c r="H399" s="91"/>
      <c r="I399" s="118"/>
      <c r="J399" s="118"/>
      <c r="K399" s="132"/>
    </row>
    <row r="400" spans="1:11" s="3" customFormat="1" hidden="1">
      <c r="A400" s="225"/>
      <c r="B400" s="94" t="s">
        <v>50</v>
      </c>
      <c r="C400" s="86"/>
      <c r="D400" s="158"/>
      <c r="E400" s="154"/>
      <c r="F400" s="104"/>
      <c r="G400" s="154"/>
      <c r="H400" s="91"/>
      <c r="I400" s="118"/>
      <c r="J400" s="118"/>
      <c r="K400" s="132"/>
    </row>
    <row r="401" spans="1:11" s="3" customFormat="1" hidden="1">
      <c r="A401" s="225"/>
      <c r="B401" s="244" t="s">
        <v>51</v>
      </c>
      <c r="C401" s="86"/>
      <c r="D401" s="158"/>
      <c r="E401" s="154"/>
      <c r="F401" s="104"/>
      <c r="G401" s="154"/>
      <c r="H401" s="91"/>
      <c r="I401" s="118"/>
      <c r="J401" s="118"/>
      <c r="K401" s="132"/>
    </row>
    <row r="402" spans="1:11" s="3" customFormat="1" hidden="1">
      <c r="A402" s="225"/>
      <c r="B402" s="244" t="s">
        <v>52</v>
      </c>
      <c r="C402" s="86"/>
      <c r="D402" s="158"/>
      <c r="E402" s="154"/>
      <c r="F402" s="104"/>
      <c r="G402" s="154"/>
      <c r="H402" s="91"/>
      <c r="I402" s="118"/>
      <c r="J402" s="118"/>
      <c r="K402" s="132"/>
    </row>
    <row r="403" spans="1:11" s="3" customFormat="1" ht="31.5" hidden="1">
      <c r="A403" s="225"/>
      <c r="B403" s="93" t="s">
        <v>213</v>
      </c>
      <c r="C403" s="119"/>
      <c r="D403" s="157">
        <v>11</v>
      </c>
      <c r="E403" s="152" t="s">
        <v>125</v>
      </c>
      <c r="F403" s="101">
        <v>70099</v>
      </c>
      <c r="G403" s="152" t="s">
        <v>90</v>
      </c>
      <c r="H403" s="91"/>
      <c r="I403" s="118"/>
      <c r="J403" s="118"/>
      <c r="K403" s="132"/>
    </row>
    <row r="404" spans="1:11" s="3" customFormat="1" hidden="1">
      <c r="A404" s="225"/>
      <c r="B404" s="94" t="s">
        <v>48</v>
      </c>
      <c r="C404" s="120"/>
      <c r="D404" s="160"/>
      <c r="E404" s="162"/>
      <c r="F404" s="133"/>
      <c r="G404" s="162"/>
      <c r="H404" s="91"/>
      <c r="I404" s="118"/>
      <c r="J404" s="118"/>
      <c r="K404" s="132"/>
    </row>
    <row r="405" spans="1:11" s="3" customFormat="1" hidden="1">
      <c r="A405" s="225"/>
      <c r="B405" s="94" t="s">
        <v>60</v>
      </c>
      <c r="C405" s="120"/>
      <c r="D405" s="160"/>
      <c r="E405" s="162"/>
      <c r="F405" s="133"/>
      <c r="G405" s="162"/>
      <c r="H405" s="91"/>
      <c r="I405" s="118"/>
      <c r="J405" s="118"/>
      <c r="K405" s="132"/>
    </row>
    <row r="406" spans="1:11" s="3" customFormat="1" hidden="1">
      <c r="A406" s="225"/>
      <c r="B406" s="96" t="s">
        <v>49</v>
      </c>
      <c r="C406" s="120"/>
      <c r="D406" s="160"/>
      <c r="E406" s="162"/>
      <c r="F406" s="133"/>
      <c r="G406" s="162"/>
      <c r="H406" s="91"/>
      <c r="I406" s="118"/>
      <c r="J406" s="118"/>
      <c r="K406" s="132"/>
    </row>
    <row r="407" spans="1:11" s="3" customFormat="1" hidden="1">
      <c r="A407" s="225"/>
      <c r="B407" s="244" t="s">
        <v>61</v>
      </c>
      <c r="C407" s="120"/>
      <c r="D407" s="160"/>
      <c r="E407" s="162"/>
      <c r="F407" s="133"/>
      <c r="G407" s="162"/>
      <c r="H407" s="91"/>
      <c r="I407" s="118"/>
      <c r="J407" s="118"/>
      <c r="K407" s="132"/>
    </row>
    <row r="408" spans="1:11" s="3" customFormat="1" hidden="1">
      <c r="A408" s="225"/>
      <c r="B408" s="244" t="s">
        <v>62</v>
      </c>
      <c r="C408" s="120"/>
      <c r="D408" s="160"/>
      <c r="E408" s="162"/>
      <c r="F408" s="133"/>
      <c r="G408" s="162"/>
      <c r="H408" s="91"/>
      <c r="I408" s="118"/>
      <c r="J408" s="118"/>
      <c r="K408" s="132"/>
    </row>
    <row r="409" spans="1:11" s="3" customFormat="1" hidden="1">
      <c r="A409" s="225"/>
      <c r="B409" s="244" t="s">
        <v>142</v>
      </c>
      <c r="C409" s="120"/>
      <c r="D409" s="160"/>
      <c r="E409" s="162"/>
      <c r="F409" s="133"/>
      <c r="G409" s="162"/>
      <c r="H409" s="91"/>
      <c r="I409" s="118"/>
      <c r="J409" s="118"/>
      <c r="K409" s="132"/>
    </row>
    <row r="410" spans="1:11" s="3" customFormat="1" hidden="1">
      <c r="A410" s="225"/>
      <c r="B410" s="94" t="s">
        <v>50</v>
      </c>
      <c r="C410" s="119"/>
      <c r="D410" s="157"/>
      <c r="E410" s="152"/>
      <c r="F410" s="101"/>
      <c r="G410" s="152"/>
      <c r="H410" s="91"/>
      <c r="I410" s="118"/>
      <c r="J410" s="118"/>
      <c r="K410" s="132"/>
    </row>
    <row r="411" spans="1:11" s="3" customFormat="1" hidden="1">
      <c r="A411" s="225"/>
      <c r="B411" s="244" t="s">
        <v>51</v>
      </c>
      <c r="C411" s="120"/>
      <c r="D411" s="160"/>
      <c r="E411" s="162"/>
      <c r="F411" s="133"/>
      <c r="G411" s="162"/>
      <c r="H411" s="91"/>
      <c r="I411" s="118"/>
      <c r="J411" s="118"/>
      <c r="K411" s="132"/>
    </row>
    <row r="412" spans="1:11" s="3" customFormat="1" hidden="1">
      <c r="A412" s="225"/>
      <c r="B412" s="244" t="s">
        <v>52</v>
      </c>
      <c r="C412" s="120"/>
      <c r="D412" s="160"/>
      <c r="E412" s="162"/>
      <c r="F412" s="133"/>
      <c r="G412" s="162"/>
      <c r="H412" s="91"/>
      <c r="I412" s="118"/>
      <c r="J412" s="118"/>
      <c r="K412" s="132"/>
    </row>
    <row r="413" spans="1:11" s="3" customFormat="1" ht="47.25">
      <c r="A413" s="225">
        <v>31</v>
      </c>
      <c r="B413" s="93" t="s">
        <v>194</v>
      </c>
      <c r="C413" s="86"/>
      <c r="D413" s="157" t="s">
        <v>164</v>
      </c>
      <c r="E413" s="153" t="s">
        <v>125</v>
      </c>
      <c r="F413" s="104"/>
      <c r="G413" s="153" t="s">
        <v>90</v>
      </c>
      <c r="H413" s="91"/>
      <c r="I413" s="118"/>
      <c r="J413" s="118"/>
      <c r="K413" s="91"/>
    </row>
    <row r="414" spans="1:11" s="3" customFormat="1">
      <c r="A414" s="225"/>
      <c r="B414" s="94" t="s">
        <v>48</v>
      </c>
      <c r="C414" s="86"/>
      <c r="D414" s="158"/>
      <c r="E414" s="154"/>
      <c r="F414" s="104"/>
      <c r="G414" s="154"/>
      <c r="H414" s="91"/>
      <c r="I414" s="118"/>
      <c r="J414" s="118"/>
      <c r="K414" s="91"/>
    </row>
    <row r="415" spans="1:11" s="326" customFormat="1" ht="12.75">
      <c r="A415" s="321"/>
      <c r="B415" s="315" t="s">
        <v>188</v>
      </c>
      <c r="C415" s="324"/>
      <c r="D415" s="325"/>
      <c r="E415" s="317"/>
      <c r="F415" s="316"/>
      <c r="G415" s="317"/>
      <c r="H415" s="318"/>
      <c r="I415" s="318"/>
      <c r="J415" s="318"/>
      <c r="K415" s="318"/>
    </row>
    <row r="416" spans="1:11" s="3" customFormat="1">
      <c r="A416" s="225"/>
      <c r="B416" s="94" t="s">
        <v>60</v>
      </c>
      <c r="C416" s="86"/>
      <c r="D416" s="158"/>
      <c r="E416" s="154"/>
      <c r="F416" s="104"/>
      <c r="G416" s="154"/>
      <c r="H416" s="91"/>
      <c r="I416" s="118"/>
      <c r="J416" s="118"/>
      <c r="K416" s="91"/>
    </row>
    <row r="417" spans="1:11" s="3" customFormat="1">
      <c r="A417" s="225"/>
      <c r="B417" s="292" t="s">
        <v>49</v>
      </c>
      <c r="C417" s="86"/>
      <c r="D417" s="158"/>
      <c r="E417" s="154"/>
      <c r="F417" s="104"/>
      <c r="G417" s="154"/>
      <c r="H417" s="91"/>
      <c r="I417" s="118"/>
      <c r="J417" s="118"/>
      <c r="K417" s="91"/>
    </row>
    <row r="418" spans="1:11" s="212" customFormat="1">
      <c r="A418" s="233"/>
      <c r="B418" s="293" t="s">
        <v>61</v>
      </c>
      <c r="C418" s="256"/>
      <c r="D418" s="257"/>
      <c r="E418" s="209"/>
      <c r="F418" s="210"/>
      <c r="G418" s="209"/>
      <c r="H418" s="117"/>
      <c r="I418" s="117"/>
      <c r="J418" s="117"/>
      <c r="K418" s="117"/>
    </row>
    <row r="419" spans="1:11" s="212" customFormat="1">
      <c r="A419" s="233"/>
      <c r="B419" s="293" t="s">
        <v>62</v>
      </c>
      <c r="C419" s="256"/>
      <c r="D419" s="257"/>
      <c r="E419" s="209"/>
      <c r="F419" s="210"/>
      <c r="G419" s="209"/>
      <c r="H419" s="117"/>
      <c r="I419" s="117"/>
      <c r="J419" s="117"/>
      <c r="K419" s="117"/>
    </row>
    <row r="420" spans="1:11" s="212" customFormat="1">
      <c r="A420" s="233"/>
      <c r="B420" s="293" t="s">
        <v>69</v>
      </c>
      <c r="C420" s="256"/>
      <c r="D420" s="257"/>
      <c r="E420" s="209"/>
      <c r="F420" s="210"/>
      <c r="G420" s="209"/>
      <c r="H420" s="117"/>
      <c r="I420" s="117"/>
      <c r="J420" s="117"/>
      <c r="K420" s="117"/>
    </row>
    <row r="421" spans="1:11" s="212" customFormat="1">
      <c r="A421" s="233"/>
      <c r="B421" s="293" t="s">
        <v>147</v>
      </c>
      <c r="C421" s="256"/>
      <c r="D421" s="257"/>
      <c r="E421" s="209"/>
      <c r="F421" s="210"/>
      <c r="G421" s="209"/>
      <c r="H421" s="117"/>
      <c r="I421" s="117"/>
      <c r="J421" s="117"/>
      <c r="K421" s="117"/>
    </row>
    <row r="422" spans="1:11" s="212" customFormat="1">
      <c r="A422" s="233"/>
      <c r="B422" s="293" t="s">
        <v>142</v>
      </c>
      <c r="C422" s="256"/>
      <c r="D422" s="257"/>
      <c r="E422" s="209"/>
      <c r="F422" s="210"/>
      <c r="G422" s="209"/>
      <c r="H422" s="117"/>
      <c r="I422" s="117"/>
      <c r="J422" s="117"/>
      <c r="K422" s="117"/>
    </row>
    <row r="423" spans="1:11" s="3" customFormat="1">
      <c r="A423" s="225"/>
      <c r="B423" s="291" t="s">
        <v>50</v>
      </c>
      <c r="C423" s="86"/>
      <c r="D423" s="158"/>
      <c r="E423" s="154"/>
      <c r="F423" s="104"/>
      <c r="G423" s="154"/>
      <c r="H423" s="91"/>
      <c r="I423" s="118"/>
      <c r="J423" s="118"/>
      <c r="K423" s="91"/>
    </row>
    <row r="424" spans="1:11" s="212" customFormat="1">
      <c r="A424" s="233"/>
      <c r="B424" s="293" t="s">
        <v>51</v>
      </c>
      <c r="C424" s="256"/>
      <c r="D424" s="257"/>
      <c r="E424" s="209"/>
      <c r="F424" s="210"/>
      <c r="G424" s="209"/>
      <c r="H424" s="117"/>
      <c r="I424" s="117"/>
      <c r="J424" s="117"/>
      <c r="K424" s="117"/>
    </row>
    <row r="425" spans="1:11" s="212" customFormat="1">
      <c r="A425" s="233"/>
      <c r="B425" s="293" t="s">
        <v>52</v>
      </c>
      <c r="C425" s="256"/>
      <c r="D425" s="257"/>
      <c r="E425" s="209"/>
      <c r="F425" s="210"/>
      <c r="G425" s="209"/>
      <c r="H425" s="117"/>
      <c r="I425" s="117"/>
      <c r="J425" s="117"/>
      <c r="K425" s="117"/>
    </row>
    <row r="426" spans="1:11" s="123" customFormat="1" ht="45.6" customHeight="1">
      <c r="A426" s="231">
        <v>32</v>
      </c>
      <c r="B426" s="93" t="s">
        <v>3</v>
      </c>
      <c r="C426" s="119"/>
      <c r="D426" s="157">
        <v>11</v>
      </c>
      <c r="E426" s="152" t="s">
        <v>125</v>
      </c>
      <c r="F426" s="101">
        <v>70098</v>
      </c>
      <c r="G426" s="152" t="s">
        <v>93</v>
      </c>
      <c r="H426" s="115"/>
      <c r="I426" s="106"/>
      <c r="J426" s="106"/>
      <c r="K426" s="115"/>
    </row>
    <row r="427" spans="1:11" s="122" customFormat="1">
      <c r="A427" s="231"/>
      <c r="B427" s="94" t="s">
        <v>48</v>
      </c>
      <c r="C427" s="120"/>
      <c r="D427" s="160"/>
      <c r="E427" s="162"/>
      <c r="F427" s="133"/>
      <c r="G427" s="162"/>
      <c r="H427" s="115">
        <v>4299.3</v>
      </c>
      <c r="I427" s="106">
        <f>I429</f>
        <v>13987.66</v>
      </c>
      <c r="J427" s="106">
        <v>103.6</v>
      </c>
      <c r="K427" s="116"/>
    </row>
    <row r="428" spans="1:11" s="366" customFormat="1" ht="12.75">
      <c r="A428" s="361"/>
      <c r="B428" s="304" t="s">
        <v>188</v>
      </c>
      <c r="C428" s="330"/>
      <c r="D428" s="331"/>
      <c r="E428" s="362"/>
      <c r="F428" s="363"/>
      <c r="G428" s="362"/>
      <c r="H428" s="364"/>
      <c r="I428" s="335"/>
      <c r="J428" s="335"/>
      <c r="K428" s="365"/>
    </row>
    <row r="429" spans="1:11" s="122" customFormat="1">
      <c r="A429" s="231"/>
      <c r="B429" s="94" t="s">
        <v>60</v>
      </c>
      <c r="C429" s="120"/>
      <c r="D429" s="160"/>
      <c r="E429" s="162"/>
      <c r="F429" s="133"/>
      <c r="G429" s="162"/>
      <c r="H429" s="115">
        <f>H430+H435+H433+H434</f>
        <v>4299.3</v>
      </c>
      <c r="I429" s="106">
        <f>I435+I434+I430-1.4</f>
        <v>13987.66</v>
      </c>
      <c r="J429" s="106">
        <v>103.6</v>
      </c>
      <c r="K429" s="116"/>
    </row>
    <row r="430" spans="1:11" s="122" customFormat="1">
      <c r="A430" s="231"/>
      <c r="B430" s="292" t="s">
        <v>49</v>
      </c>
      <c r="C430" s="120"/>
      <c r="D430" s="160"/>
      <c r="E430" s="162"/>
      <c r="F430" s="133"/>
      <c r="G430" s="162"/>
      <c r="H430" s="116">
        <f>H431+H432</f>
        <v>9357.7999999999993</v>
      </c>
      <c r="I430" s="118">
        <f>I433</f>
        <v>275.3</v>
      </c>
      <c r="J430" s="118">
        <v>0</v>
      </c>
      <c r="K430" s="116"/>
    </row>
    <row r="431" spans="1:11" s="273" customFormat="1">
      <c r="A431" s="270"/>
      <c r="B431" s="293" t="s">
        <v>61</v>
      </c>
      <c r="C431" s="256"/>
      <c r="D431" s="257"/>
      <c r="E431" s="271"/>
      <c r="F431" s="272"/>
      <c r="G431" s="271"/>
      <c r="H431" s="187">
        <v>9357.7999999999993</v>
      </c>
      <c r="I431" s="117"/>
      <c r="J431" s="117"/>
      <c r="K431" s="187"/>
    </row>
    <row r="432" spans="1:11" s="273" customFormat="1">
      <c r="A432" s="270"/>
      <c r="B432" s="293" t="s">
        <v>62</v>
      </c>
      <c r="C432" s="256"/>
      <c r="D432" s="257"/>
      <c r="E432" s="271"/>
      <c r="F432" s="272"/>
      <c r="G432" s="271"/>
      <c r="H432" s="187"/>
      <c r="I432" s="117"/>
      <c r="J432" s="117"/>
      <c r="K432" s="187"/>
    </row>
    <row r="433" spans="1:11" s="273" customFormat="1">
      <c r="A433" s="270"/>
      <c r="B433" s="293" t="s">
        <v>142</v>
      </c>
      <c r="C433" s="256"/>
      <c r="D433" s="257"/>
      <c r="E433" s="271"/>
      <c r="F433" s="272"/>
      <c r="G433" s="271"/>
      <c r="H433" s="187">
        <v>1107.5999999999999</v>
      </c>
      <c r="I433" s="117">
        <v>275.3</v>
      </c>
      <c r="J433" s="117"/>
      <c r="K433" s="187"/>
    </row>
    <row r="434" spans="1:11" s="273" customFormat="1">
      <c r="A434" s="270"/>
      <c r="B434" s="293" t="s">
        <v>137</v>
      </c>
      <c r="C434" s="256"/>
      <c r="D434" s="257"/>
      <c r="E434" s="271"/>
      <c r="F434" s="272"/>
      <c r="G434" s="271"/>
      <c r="H434" s="187">
        <v>17.8</v>
      </c>
      <c r="I434" s="117">
        <v>10.82</v>
      </c>
      <c r="J434" s="117"/>
      <c r="K434" s="187"/>
    </row>
    <row r="435" spans="1:11" s="123" customFormat="1">
      <c r="A435" s="231"/>
      <c r="B435" s="291" t="s">
        <v>50</v>
      </c>
      <c r="C435" s="119"/>
      <c r="D435" s="157"/>
      <c r="E435" s="152"/>
      <c r="F435" s="101"/>
      <c r="G435" s="152"/>
      <c r="H435" s="115">
        <f>H436-H437</f>
        <v>-6183.9</v>
      </c>
      <c r="I435" s="106">
        <f>I436-I437</f>
        <v>13702.94</v>
      </c>
      <c r="J435" s="106">
        <v>103.6</v>
      </c>
      <c r="K435" s="115"/>
    </row>
    <row r="436" spans="1:11" s="273" customFormat="1">
      <c r="A436" s="270"/>
      <c r="B436" s="293" t="s">
        <v>51</v>
      </c>
      <c r="C436" s="256"/>
      <c r="D436" s="257"/>
      <c r="E436" s="271"/>
      <c r="F436" s="272"/>
      <c r="G436" s="271"/>
      <c r="H436" s="187">
        <f>7622.6</f>
        <v>7622.6</v>
      </c>
      <c r="I436" s="117">
        <v>13806.51</v>
      </c>
      <c r="J436" s="117">
        <v>103.6</v>
      </c>
      <c r="K436" s="187"/>
    </row>
    <row r="437" spans="1:11" s="273" customFormat="1">
      <c r="A437" s="270"/>
      <c r="B437" s="293" t="s">
        <v>52</v>
      </c>
      <c r="C437" s="256"/>
      <c r="D437" s="257"/>
      <c r="E437" s="271"/>
      <c r="F437" s="272"/>
      <c r="G437" s="271"/>
      <c r="H437" s="187">
        <v>13806.5</v>
      </c>
      <c r="I437" s="117">
        <v>103.57</v>
      </c>
      <c r="J437" s="117"/>
      <c r="K437" s="187"/>
    </row>
    <row r="438" spans="1:11" s="112" customFormat="1" ht="33.75" customHeight="1">
      <c r="A438" s="223">
        <v>33</v>
      </c>
      <c r="B438" s="93" t="s">
        <v>4</v>
      </c>
      <c r="C438" s="119"/>
      <c r="D438" s="157">
        <v>11</v>
      </c>
      <c r="E438" s="153" t="s">
        <v>125</v>
      </c>
      <c r="F438" s="102">
        <v>70090</v>
      </c>
      <c r="G438" s="153" t="s">
        <v>94</v>
      </c>
      <c r="H438" s="106"/>
      <c r="I438" s="106"/>
      <c r="J438" s="106"/>
      <c r="K438" s="106"/>
    </row>
    <row r="439" spans="1:11" s="112" customFormat="1">
      <c r="A439" s="226"/>
      <c r="B439" s="94" t="s">
        <v>48</v>
      </c>
      <c r="C439" s="119"/>
      <c r="D439" s="157"/>
      <c r="E439" s="153"/>
      <c r="F439" s="102"/>
      <c r="G439" s="153"/>
      <c r="H439" s="106">
        <f>H443+H444+H446</f>
        <v>0</v>
      </c>
      <c r="I439" s="106">
        <f>I443+I444+I446</f>
        <v>0</v>
      </c>
      <c r="J439" s="106">
        <v>22471.1</v>
      </c>
      <c r="K439" s="106">
        <v>52855.51674208144</v>
      </c>
    </row>
    <row r="440" spans="1:11" s="326" customFormat="1" ht="12.75">
      <c r="A440" s="314"/>
      <c r="B440" s="315" t="s">
        <v>188</v>
      </c>
      <c r="C440" s="324"/>
      <c r="D440" s="325"/>
      <c r="E440" s="317"/>
      <c r="F440" s="316"/>
      <c r="G440" s="317"/>
      <c r="H440" s="170"/>
      <c r="I440" s="170"/>
      <c r="J440" s="170"/>
      <c r="K440" s="318">
        <v>52855.5</v>
      </c>
    </row>
    <row r="441" spans="1:11" s="112" customFormat="1">
      <c r="A441" s="223"/>
      <c r="B441" s="94" t="s">
        <v>60</v>
      </c>
      <c r="C441" s="119"/>
      <c r="D441" s="157"/>
      <c r="E441" s="153"/>
      <c r="F441" s="102"/>
      <c r="G441" s="153"/>
      <c r="H441" s="106">
        <f>H442</f>
        <v>0</v>
      </c>
      <c r="I441" s="106">
        <f>I442</f>
        <v>0</v>
      </c>
      <c r="J441" s="106">
        <v>22471.1</v>
      </c>
      <c r="K441" s="106">
        <v>52855.51674208144</v>
      </c>
    </row>
    <row r="442" spans="1:11" s="3" customFormat="1">
      <c r="A442" s="225"/>
      <c r="B442" s="292" t="s">
        <v>49</v>
      </c>
      <c r="C442" s="86"/>
      <c r="D442" s="158"/>
      <c r="E442" s="154"/>
      <c r="F442" s="104"/>
      <c r="G442" s="154"/>
      <c r="H442" s="91">
        <f>H443+H444</f>
        <v>0</v>
      </c>
      <c r="I442" s="118">
        <f>I443+I444</f>
        <v>0</v>
      </c>
      <c r="J442" s="118">
        <v>75362.5</v>
      </c>
      <c r="K442" s="118">
        <v>91125.106742081436</v>
      </c>
    </row>
    <row r="443" spans="1:11" s="212" customFormat="1">
      <c r="A443" s="233"/>
      <c r="B443" s="293" t="s">
        <v>61</v>
      </c>
      <c r="C443" s="256"/>
      <c r="D443" s="257"/>
      <c r="E443" s="209"/>
      <c r="F443" s="210"/>
      <c r="G443" s="209"/>
      <c r="H443" s="117"/>
      <c r="I443" s="117"/>
      <c r="J443" s="117">
        <v>22471.1</v>
      </c>
      <c r="K443" s="117">
        <v>52855.51674208144</v>
      </c>
    </row>
    <row r="444" spans="1:11" s="212" customFormat="1">
      <c r="A444" s="233"/>
      <c r="B444" s="293" t="s">
        <v>62</v>
      </c>
      <c r="C444" s="256"/>
      <c r="D444" s="257"/>
      <c r="E444" s="209"/>
      <c r="F444" s="210"/>
      <c r="G444" s="209"/>
      <c r="H444" s="117"/>
      <c r="I444" s="117"/>
      <c r="J444" s="117">
        <v>52891.4</v>
      </c>
      <c r="K444" s="117">
        <v>38269.589999999997</v>
      </c>
    </row>
    <row r="445" spans="1:11" s="212" customFormat="1">
      <c r="A445" s="233"/>
      <c r="B445" s="293" t="s">
        <v>147</v>
      </c>
      <c r="C445" s="256"/>
      <c r="D445" s="257"/>
      <c r="E445" s="209"/>
      <c r="F445" s="210"/>
      <c r="G445" s="209"/>
      <c r="H445" s="117"/>
      <c r="I445" s="117"/>
      <c r="J445" s="117">
        <v>-52891.4</v>
      </c>
      <c r="K445" s="117">
        <v>-38269.589999999997</v>
      </c>
    </row>
    <row r="446" spans="1:11" s="112" customFormat="1">
      <c r="A446" s="223"/>
      <c r="B446" s="291" t="s">
        <v>50</v>
      </c>
      <c r="C446" s="119"/>
      <c r="D446" s="157"/>
      <c r="E446" s="153"/>
      <c r="F446" s="102"/>
      <c r="G446" s="153"/>
      <c r="H446" s="106">
        <f>H447+H448</f>
        <v>0</v>
      </c>
      <c r="I446" s="106">
        <f>I447+I448</f>
        <v>0</v>
      </c>
      <c r="J446" s="106">
        <v>0</v>
      </c>
      <c r="K446" s="106">
        <v>0</v>
      </c>
    </row>
    <row r="447" spans="1:11" s="212" customFormat="1">
      <c r="A447" s="233"/>
      <c r="B447" s="293" t="s">
        <v>51</v>
      </c>
      <c r="C447" s="256"/>
      <c r="D447" s="257"/>
      <c r="E447" s="209"/>
      <c r="F447" s="210"/>
      <c r="G447" s="209"/>
      <c r="H447" s="117"/>
      <c r="I447" s="117"/>
      <c r="J447" s="117"/>
      <c r="K447" s="117"/>
    </row>
    <row r="448" spans="1:11" s="212" customFormat="1">
      <c r="A448" s="233"/>
      <c r="B448" s="293" t="s">
        <v>52</v>
      </c>
      <c r="C448" s="256"/>
      <c r="D448" s="257"/>
      <c r="E448" s="209"/>
      <c r="F448" s="210"/>
      <c r="G448" s="209"/>
      <c r="H448" s="117"/>
      <c r="I448" s="117"/>
      <c r="J448" s="117"/>
      <c r="K448" s="117"/>
    </row>
    <row r="449" spans="1:11" s="112" customFormat="1">
      <c r="A449" s="223">
        <v>34</v>
      </c>
      <c r="B449" s="93" t="s">
        <v>5</v>
      </c>
      <c r="C449" s="119"/>
      <c r="D449" s="157">
        <v>11</v>
      </c>
      <c r="E449" s="153" t="s">
        <v>125</v>
      </c>
      <c r="F449" s="102">
        <v>70106</v>
      </c>
      <c r="G449" s="153" t="s">
        <v>95</v>
      </c>
      <c r="H449" s="106"/>
      <c r="I449" s="106"/>
      <c r="J449" s="106"/>
      <c r="K449" s="106"/>
    </row>
    <row r="450" spans="1:11" s="3" customFormat="1">
      <c r="A450" s="224"/>
      <c r="B450" s="94" t="s">
        <v>48</v>
      </c>
      <c r="C450" s="86"/>
      <c r="D450" s="158"/>
      <c r="E450" s="154"/>
      <c r="F450" s="104"/>
      <c r="G450" s="154"/>
      <c r="H450" s="106">
        <v>401</v>
      </c>
      <c r="I450" s="106">
        <f>I452</f>
        <v>-1026.1999999999998</v>
      </c>
      <c r="J450" s="106">
        <v>1128.8</v>
      </c>
      <c r="K450" s="118">
        <v>0</v>
      </c>
    </row>
    <row r="451" spans="1:11" s="326" customFormat="1" ht="12.75">
      <c r="A451" s="314"/>
      <c r="B451" s="315" t="s">
        <v>188</v>
      </c>
      <c r="C451" s="324"/>
      <c r="D451" s="325"/>
      <c r="E451" s="317"/>
      <c r="F451" s="316"/>
      <c r="G451" s="317"/>
      <c r="H451" s="170"/>
      <c r="I451" s="170"/>
      <c r="J451" s="170"/>
      <c r="K451" s="318"/>
    </row>
    <row r="452" spans="1:11" s="3" customFormat="1">
      <c r="A452" s="225"/>
      <c r="B452" s="94" t="s">
        <v>60</v>
      </c>
      <c r="C452" s="86"/>
      <c r="D452" s="158"/>
      <c r="E452" s="154"/>
      <c r="F452" s="104"/>
      <c r="G452" s="154"/>
      <c r="H452" s="106">
        <f>H453+H457</f>
        <v>400.99999999999994</v>
      </c>
      <c r="I452" s="106">
        <f>I453+I457</f>
        <v>-1026.1999999999998</v>
      </c>
      <c r="J452" s="106">
        <v>1128.8</v>
      </c>
      <c r="K452" s="118">
        <v>0</v>
      </c>
    </row>
    <row r="453" spans="1:11" s="3" customFormat="1">
      <c r="A453" s="225"/>
      <c r="B453" s="292" t="s">
        <v>49</v>
      </c>
      <c r="C453" s="86"/>
      <c r="D453" s="158"/>
      <c r="E453" s="154"/>
      <c r="F453" s="104"/>
      <c r="G453" s="154"/>
      <c r="H453" s="91">
        <f>H454+H455</f>
        <v>-287.7</v>
      </c>
      <c r="I453" s="118">
        <f>I454+I455</f>
        <v>30</v>
      </c>
      <c r="J453" s="118">
        <v>1128.8</v>
      </c>
      <c r="K453" s="118">
        <v>0</v>
      </c>
    </row>
    <row r="454" spans="1:11" s="212" customFormat="1">
      <c r="A454" s="233"/>
      <c r="B454" s="293" t="s">
        <v>61</v>
      </c>
      <c r="C454" s="256"/>
      <c r="D454" s="257"/>
      <c r="E454" s="209"/>
      <c r="F454" s="210"/>
      <c r="G454" s="209"/>
      <c r="H454" s="117">
        <v>-287.7</v>
      </c>
      <c r="I454" s="117">
        <v>30</v>
      </c>
      <c r="J454" s="117">
        <v>1128.8</v>
      </c>
      <c r="K454" s="117"/>
    </row>
    <row r="455" spans="1:11" s="212" customFormat="1">
      <c r="A455" s="233"/>
      <c r="B455" s="293" t="s">
        <v>62</v>
      </c>
      <c r="C455" s="256"/>
      <c r="D455" s="257"/>
      <c r="E455" s="209"/>
      <c r="F455" s="210"/>
      <c r="G455" s="209"/>
      <c r="H455" s="117"/>
      <c r="I455" s="117"/>
      <c r="J455" s="117"/>
      <c r="K455" s="117"/>
    </row>
    <row r="456" spans="1:11" s="212" customFormat="1">
      <c r="A456" s="233"/>
      <c r="B456" s="293" t="s">
        <v>147</v>
      </c>
      <c r="C456" s="256"/>
      <c r="D456" s="257"/>
      <c r="E456" s="209"/>
      <c r="F456" s="210"/>
      <c r="G456" s="209"/>
      <c r="H456" s="117">
        <v>402.6</v>
      </c>
      <c r="I456" s="117"/>
      <c r="J456" s="117"/>
      <c r="K456" s="117"/>
    </row>
    <row r="457" spans="1:11" s="112" customFormat="1">
      <c r="A457" s="223"/>
      <c r="B457" s="291" t="s">
        <v>50</v>
      </c>
      <c r="C457" s="119"/>
      <c r="D457" s="157"/>
      <c r="E457" s="153"/>
      <c r="F457" s="102"/>
      <c r="G457" s="153"/>
      <c r="H457" s="106">
        <f>H458-H459</f>
        <v>688.69999999999993</v>
      </c>
      <c r="I457" s="106">
        <f>I458-I459</f>
        <v>-1056.1999999999998</v>
      </c>
      <c r="J457" s="106">
        <v>0</v>
      </c>
      <c r="K457" s="106">
        <v>0</v>
      </c>
    </row>
    <row r="458" spans="1:11" s="212" customFormat="1">
      <c r="A458" s="233"/>
      <c r="B458" s="293" t="s">
        <v>51</v>
      </c>
      <c r="C458" s="256"/>
      <c r="D458" s="257"/>
      <c r="E458" s="209"/>
      <c r="F458" s="210"/>
      <c r="G458" s="209"/>
      <c r="H458" s="117">
        <v>1463.3</v>
      </c>
      <c r="I458" s="117">
        <v>774.6</v>
      </c>
      <c r="J458" s="117">
        <v>1830.8</v>
      </c>
      <c r="K458" s="117">
        <v>1830.8</v>
      </c>
    </row>
    <row r="459" spans="1:11" s="212" customFormat="1">
      <c r="A459" s="233"/>
      <c r="B459" s="293" t="s">
        <v>52</v>
      </c>
      <c r="C459" s="256"/>
      <c r="D459" s="257"/>
      <c r="E459" s="209"/>
      <c r="F459" s="210"/>
      <c r="G459" s="209"/>
      <c r="H459" s="117">
        <v>774.6</v>
      </c>
      <c r="I459" s="117">
        <v>1830.8</v>
      </c>
      <c r="J459" s="117">
        <v>1830.8</v>
      </c>
      <c r="K459" s="117">
        <v>1830.8</v>
      </c>
    </row>
    <row r="460" spans="1:11" s="112" customFormat="1" ht="31.5">
      <c r="A460" s="223">
        <v>35</v>
      </c>
      <c r="B460" s="124" t="s">
        <v>178</v>
      </c>
      <c r="C460" s="119"/>
      <c r="D460" s="157" t="s">
        <v>164</v>
      </c>
      <c r="E460" s="153" t="s">
        <v>125</v>
      </c>
      <c r="F460" s="102">
        <v>70185</v>
      </c>
      <c r="G460" s="153"/>
      <c r="H460" s="106"/>
      <c r="I460" s="106"/>
      <c r="J460" s="106"/>
      <c r="K460" s="106"/>
    </row>
    <row r="461" spans="1:11" s="112" customFormat="1">
      <c r="A461" s="223"/>
      <c r="B461" s="94" t="s">
        <v>48</v>
      </c>
      <c r="C461" s="119"/>
      <c r="D461" s="157"/>
      <c r="E461" s="153"/>
      <c r="F461" s="102"/>
      <c r="G461" s="153"/>
      <c r="H461" s="106"/>
      <c r="I461" s="106"/>
      <c r="J461" s="106">
        <v>646.79999999999995</v>
      </c>
      <c r="K461" s="106"/>
    </row>
    <row r="462" spans="1:11" s="369" customFormat="1" ht="15">
      <c r="A462" s="327"/>
      <c r="B462" s="302" t="s">
        <v>188</v>
      </c>
      <c r="C462" s="367"/>
      <c r="D462" s="368"/>
      <c r="E462" s="344"/>
      <c r="F462" s="345"/>
      <c r="G462" s="344"/>
      <c r="H462" s="328"/>
      <c r="I462" s="328"/>
      <c r="J462" s="328"/>
      <c r="K462" s="328"/>
    </row>
    <row r="463" spans="1:11" s="112" customFormat="1">
      <c r="A463" s="223"/>
      <c r="B463" s="94" t="s">
        <v>60</v>
      </c>
      <c r="C463" s="119"/>
      <c r="D463" s="157"/>
      <c r="E463" s="153"/>
      <c r="F463" s="102"/>
      <c r="G463" s="153"/>
      <c r="H463" s="106"/>
      <c r="I463" s="106"/>
      <c r="J463" s="106">
        <v>646.79999999999995</v>
      </c>
      <c r="K463" s="106"/>
    </row>
    <row r="464" spans="1:11" s="3" customFormat="1">
      <c r="A464" s="225"/>
      <c r="B464" s="292" t="s">
        <v>49</v>
      </c>
      <c r="C464" s="86"/>
      <c r="D464" s="158"/>
      <c r="E464" s="154"/>
      <c r="F464" s="104"/>
      <c r="G464" s="154"/>
      <c r="H464" s="91"/>
      <c r="I464" s="118">
        <f>I465+I467</f>
        <v>145.91999999999999</v>
      </c>
      <c r="J464" s="118">
        <v>646.79999999999995</v>
      </c>
      <c r="K464" s="118">
        <v>0</v>
      </c>
    </row>
    <row r="465" spans="1:11" s="212" customFormat="1">
      <c r="A465" s="233"/>
      <c r="B465" s="293" t="s">
        <v>61</v>
      </c>
      <c r="C465" s="256"/>
      <c r="D465" s="257"/>
      <c r="E465" s="209"/>
      <c r="F465" s="210"/>
      <c r="G465" s="209"/>
      <c r="H465" s="117"/>
      <c r="I465" s="117">
        <v>150.03</v>
      </c>
      <c r="J465" s="117">
        <v>646.79999999999995</v>
      </c>
      <c r="K465" s="117"/>
    </row>
    <row r="466" spans="1:11" s="212" customFormat="1">
      <c r="A466" s="233"/>
      <c r="B466" s="293" t="s">
        <v>62</v>
      </c>
      <c r="C466" s="256"/>
      <c r="D466" s="257"/>
      <c r="E466" s="209"/>
      <c r="F466" s="210"/>
      <c r="G466" s="209"/>
      <c r="H466" s="117"/>
      <c r="I466" s="117"/>
      <c r="J466" s="117"/>
      <c r="K466" s="117"/>
    </row>
    <row r="467" spans="1:11" s="212" customFormat="1">
      <c r="A467" s="233"/>
      <c r="B467" s="293" t="s">
        <v>70</v>
      </c>
      <c r="C467" s="256"/>
      <c r="D467" s="257"/>
      <c r="E467" s="209"/>
      <c r="F467" s="210"/>
      <c r="G467" s="209"/>
      <c r="H467" s="117"/>
      <c r="I467" s="117">
        <v>-4.1100000000000003</v>
      </c>
      <c r="J467" s="117"/>
      <c r="K467" s="117"/>
    </row>
    <row r="468" spans="1:11" s="212" customFormat="1">
      <c r="A468" s="233"/>
      <c r="B468" s="293" t="s">
        <v>142</v>
      </c>
      <c r="C468" s="256"/>
      <c r="D468" s="257"/>
      <c r="E468" s="209"/>
      <c r="F468" s="210"/>
      <c r="G468" s="209"/>
      <c r="H468" s="117"/>
      <c r="I468" s="117"/>
      <c r="J468" s="117"/>
      <c r="K468" s="117"/>
    </row>
    <row r="469" spans="1:11" s="3" customFormat="1">
      <c r="A469" s="225"/>
      <c r="B469" s="291" t="s">
        <v>50</v>
      </c>
      <c r="C469" s="86"/>
      <c r="D469" s="158"/>
      <c r="E469" s="154"/>
      <c r="F469" s="104"/>
      <c r="G469" s="154"/>
      <c r="H469" s="91"/>
      <c r="I469" s="106">
        <f>I470-I471</f>
        <v>-145.91</v>
      </c>
      <c r="J469" s="118"/>
      <c r="K469" s="118"/>
    </row>
    <row r="470" spans="1:11" s="212" customFormat="1">
      <c r="A470" s="233"/>
      <c r="B470" s="293" t="s">
        <v>51</v>
      </c>
      <c r="C470" s="256"/>
      <c r="D470" s="257"/>
      <c r="E470" s="209"/>
      <c r="F470" s="210"/>
      <c r="G470" s="209"/>
      <c r="H470" s="117"/>
      <c r="I470" s="117"/>
      <c r="J470" s="117">
        <v>145.9</v>
      </c>
      <c r="K470" s="117">
        <v>145.9</v>
      </c>
    </row>
    <row r="471" spans="1:11" s="212" customFormat="1">
      <c r="A471" s="233"/>
      <c r="B471" s="293" t="s">
        <v>52</v>
      </c>
      <c r="C471" s="256"/>
      <c r="D471" s="257"/>
      <c r="E471" s="209"/>
      <c r="F471" s="210"/>
      <c r="G471" s="209"/>
      <c r="H471" s="117"/>
      <c r="I471" s="117">
        <v>145.91</v>
      </c>
      <c r="J471" s="117">
        <v>145.9</v>
      </c>
      <c r="K471" s="117">
        <v>145.9</v>
      </c>
    </row>
    <row r="472" spans="1:11" s="3" customFormat="1">
      <c r="A472" s="225">
        <v>36</v>
      </c>
      <c r="B472" s="124" t="s">
        <v>214</v>
      </c>
      <c r="C472" s="119"/>
      <c r="D472" s="157">
        <v>11</v>
      </c>
      <c r="E472" s="153" t="s">
        <v>125</v>
      </c>
      <c r="F472" s="102">
        <v>70028</v>
      </c>
      <c r="G472" s="153" t="s">
        <v>90</v>
      </c>
      <c r="H472" s="91"/>
      <c r="I472" s="118"/>
      <c r="J472" s="118"/>
      <c r="K472" s="118"/>
    </row>
    <row r="473" spans="1:11" s="112" customFormat="1">
      <c r="A473" s="223"/>
      <c r="B473" s="94" t="s">
        <v>48</v>
      </c>
      <c r="C473" s="119"/>
      <c r="D473" s="157"/>
      <c r="E473" s="153"/>
      <c r="F473" s="102"/>
      <c r="G473" s="153"/>
      <c r="H473" s="106">
        <v>93</v>
      </c>
      <c r="I473" s="106"/>
      <c r="J473" s="106"/>
      <c r="K473" s="106"/>
    </row>
    <row r="474" spans="1:11" s="112" customFormat="1">
      <c r="A474" s="223"/>
      <c r="B474" s="94" t="s">
        <v>60</v>
      </c>
      <c r="C474" s="119"/>
      <c r="D474" s="157"/>
      <c r="E474" s="153"/>
      <c r="F474" s="102"/>
      <c r="G474" s="153"/>
      <c r="H474" s="106">
        <v>93</v>
      </c>
      <c r="I474" s="106"/>
      <c r="J474" s="106"/>
      <c r="K474" s="106"/>
    </row>
    <row r="475" spans="1:11" s="3" customFormat="1">
      <c r="A475" s="225"/>
      <c r="B475" s="292" t="s">
        <v>49</v>
      </c>
      <c r="C475" s="86"/>
      <c r="D475" s="158"/>
      <c r="E475" s="154"/>
      <c r="F475" s="104"/>
      <c r="G475" s="154"/>
      <c r="H475" s="91">
        <v>11.5</v>
      </c>
      <c r="I475" s="118"/>
      <c r="J475" s="118"/>
      <c r="K475" s="118"/>
    </row>
    <row r="476" spans="1:11" s="212" customFormat="1">
      <c r="A476" s="233"/>
      <c r="B476" s="293" t="s">
        <v>61</v>
      </c>
      <c r="C476" s="256"/>
      <c r="D476" s="257"/>
      <c r="E476" s="209"/>
      <c r="F476" s="210"/>
      <c r="G476" s="209"/>
      <c r="H476" s="117"/>
      <c r="I476" s="117"/>
      <c r="J476" s="117"/>
      <c r="K476" s="117"/>
    </row>
    <row r="477" spans="1:11" s="212" customFormat="1">
      <c r="A477" s="233"/>
      <c r="B477" s="293" t="s">
        <v>62</v>
      </c>
      <c r="C477" s="256"/>
      <c r="D477" s="257"/>
      <c r="E477" s="209"/>
      <c r="F477" s="210"/>
      <c r="G477" s="209"/>
      <c r="H477" s="117"/>
      <c r="I477" s="117"/>
      <c r="J477" s="117"/>
      <c r="K477" s="117"/>
    </row>
    <row r="478" spans="1:11" s="212" customFormat="1">
      <c r="A478" s="233"/>
      <c r="B478" s="293" t="s">
        <v>70</v>
      </c>
      <c r="C478" s="256"/>
      <c r="D478" s="257"/>
      <c r="E478" s="209"/>
      <c r="F478" s="210"/>
      <c r="G478" s="209"/>
      <c r="H478" s="117">
        <v>11.5</v>
      </c>
      <c r="I478" s="117"/>
      <c r="J478" s="117"/>
      <c r="K478" s="117"/>
    </row>
    <row r="479" spans="1:11" s="212" customFormat="1">
      <c r="A479" s="233"/>
      <c r="B479" s="293" t="s">
        <v>142</v>
      </c>
      <c r="C479" s="256"/>
      <c r="D479" s="257"/>
      <c r="E479" s="209"/>
      <c r="F479" s="210"/>
      <c r="G479" s="209"/>
      <c r="H479" s="117">
        <v>7.2</v>
      </c>
      <c r="I479" s="117"/>
      <c r="J479" s="117"/>
      <c r="K479" s="117"/>
    </row>
    <row r="480" spans="1:11" s="112" customFormat="1">
      <c r="A480" s="223"/>
      <c r="B480" s="291" t="s">
        <v>50</v>
      </c>
      <c r="C480" s="119"/>
      <c r="D480" s="157"/>
      <c r="E480" s="153"/>
      <c r="F480" s="102"/>
      <c r="G480" s="153"/>
      <c r="H480" s="106">
        <v>74.3</v>
      </c>
      <c r="I480" s="106"/>
      <c r="J480" s="106"/>
      <c r="K480" s="106"/>
    </row>
    <row r="481" spans="1:11" s="212" customFormat="1">
      <c r="A481" s="233"/>
      <c r="B481" s="293" t="s">
        <v>51</v>
      </c>
      <c r="C481" s="256"/>
      <c r="D481" s="257"/>
      <c r="E481" s="209"/>
      <c r="F481" s="210"/>
      <c r="G481" s="209"/>
      <c r="H481" s="117">
        <v>74.3</v>
      </c>
      <c r="I481" s="117"/>
      <c r="J481" s="117"/>
      <c r="K481" s="117"/>
    </row>
    <row r="482" spans="1:11" s="212" customFormat="1">
      <c r="A482" s="233"/>
      <c r="B482" s="293" t="s">
        <v>52</v>
      </c>
      <c r="C482" s="256"/>
      <c r="D482" s="257"/>
      <c r="E482" s="209"/>
      <c r="F482" s="210"/>
      <c r="G482" s="209"/>
      <c r="H482" s="117"/>
      <c r="I482" s="117"/>
      <c r="J482" s="117"/>
      <c r="K482" s="117"/>
    </row>
    <row r="483" spans="1:11" s="112" customFormat="1" ht="31.5">
      <c r="A483" s="223">
        <v>37</v>
      </c>
      <c r="B483" s="124" t="s">
        <v>6</v>
      </c>
      <c r="C483" s="111"/>
      <c r="D483" s="153" t="s">
        <v>130</v>
      </c>
      <c r="E483" s="153" t="s">
        <v>125</v>
      </c>
      <c r="F483" s="102">
        <v>70034</v>
      </c>
      <c r="G483" s="153" t="s">
        <v>96</v>
      </c>
      <c r="H483" s="106"/>
      <c r="I483" s="106"/>
      <c r="J483" s="118"/>
      <c r="K483" s="106"/>
    </row>
    <row r="484" spans="1:11" s="92" customFormat="1">
      <c r="A484" s="226"/>
      <c r="B484" s="125" t="s">
        <v>48</v>
      </c>
      <c r="C484" s="126"/>
      <c r="D484" s="163"/>
      <c r="E484" s="161"/>
      <c r="F484" s="159"/>
      <c r="G484" s="161"/>
      <c r="H484" s="106">
        <v>-763.5</v>
      </c>
      <c r="I484" s="106">
        <f>I486</f>
        <v>6746.920000000001</v>
      </c>
      <c r="J484" s="106">
        <v>10394.799999999999</v>
      </c>
      <c r="K484" s="118">
        <v>0</v>
      </c>
    </row>
    <row r="485" spans="1:11" s="350" customFormat="1" ht="12.75">
      <c r="A485" s="346"/>
      <c r="B485" s="304" t="s">
        <v>188</v>
      </c>
      <c r="C485" s="354"/>
      <c r="D485" s="353"/>
      <c r="E485" s="332"/>
      <c r="F485" s="333"/>
      <c r="G485" s="332"/>
      <c r="H485" s="335"/>
      <c r="I485" s="335"/>
      <c r="J485" s="335"/>
      <c r="K485" s="334"/>
    </row>
    <row r="486" spans="1:11" s="92" customFormat="1">
      <c r="A486" s="223"/>
      <c r="B486" s="125" t="s">
        <v>60</v>
      </c>
      <c r="C486" s="126"/>
      <c r="D486" s="163"/>
      <c r="E486" s="161"/>
      <c r="F486" s="159"/>
      <c r="G486" s="161"/>
      <c r="H486" s="106">
        <f>H493+H492+H487</f>
        <v>-763.5</v>
      </c>
      <c r="I486" s="106">
        <f>I487+I491+I493+I492</f>
        <v>6746.920000000001</v>
      </c>
      <c r="J486" s="106">
        <v>10394.799999999999</v>
      </c>
      <c r="K486" s="118">
        <v>0</v>
      </c>
    </row>
    <row r="487" spans="1:11" s="92" customFormat="1">
      <c r="A487" s="223"/>
      <c r="B487" s="297" t="s">
        <v>49</v>
      </c>
      <c r="C487" s="126"/>
      <c r="D487" s="163"/>
      <c r="E487" s="161"/>
      <c r="F487" s="159"/>
      <c r="G487" s="161"/>
      <c r="H487" s="118">
        <f>H488+H489+H490</f>
        <v>909.2</v>
      </c>
      <c r="I487" s="118">
        <f>I488+I489+I490</f>
        <v>987.48</v>
      </c>
      <c r="J487" s="118">
        <v>1000</v>
      </c>
      <c r="K487" s="118">
        <v>0</v>
      </c>
    </row>
    <row r="488" spans="1:11" s="212" customFormat="1">
      <c r="A488" s="233"/>
      <c r="B488" s="295" t="s">
        <v>61</v>
      </c>
      <c r="C488" s="207"/>
      <c r="D488" s="208"/>
      <c r="E488" s="209"/>
      <c r="F488" s="210"/>
      <c r="G488" s="209"/>
      <c r="H488" s="117"/>
      <c r="I488" s="117"/>
      <c r="J488" s="117"/>
      <c r="K488" s="117"/>
    </row>
    <row r="489" spans="1:11" s="212" customFormat="1">
      <c r="A489" s="233"/>
      <c r="B489" s="295" t="s">
        <v>62</v>
      </c>
      <c r="C489" s="207"/>
      <c r="D489" s="208"/>
      <c r="E489" s="209"/>
      <c r="F489" s="210"/>
      <c r="G489" s="209"/>
      <c r="H489" s="117"/>
      <c r="I489" s="117"/>
      <c r="J489" s="117"/>
      <c r="K489" s="117"/>
    </row>
    <row r="490" spans="1:11" s="212" customFormat="1">
      <c r="A490" s="233"/>
      <c r="B490" s="295" t="s">
        <v>69</v>
      </c>
      <c r="C490" s="207"/>
      <c r="D490" s="208"/>
      <c r="E490" s="209"/>
      <c r="F490" s="210"/>
      <c r="G490" s="209"/>
      <c r="H490" s="117">
        <v>909.2</v>
      </c>
      <c r="I490" s="117">
        <v>987.48</v>
      </c>
      <c r="J490" s="117">
        <v>1000</v>
      </c>
      <c r="K490" s="117"/>
    </row>
    <row r="491" spans="1:11" s="212" customFormat="1">
      <c r="A491" s="233"/>
      <c r="B491" s="295" t="s">
        <v>147</v>
      </c>
      <c r="C491" s="207"/>
      <c r="D491" s="208"/>
      <c r="E491" s="209"/>
      <c r="F491" s="210"/>
      <c r="G491" s="209"/>
      <c r="H491" s="117">
        <v>2691.4</v>
      </c>
      <c r="I491" s="117">
        <v>2398.65</v>
      </c>
      <c r="J491" s="117">
        <v>4294.8</v>
      </c>
      <c r="K491" s="117"/>
    </row>
    <row r="492" spans="1:11" s="212" customFormat="1">
      <c r="A492" s="233"/>
      <c r="B492" s="295" t="s">
        <v>142</v>
      </c>
      <c r="C492" s="207"/>
      <c r="D492" s="208"/>
      <c r="E492" s="209"/>
      <c r="F492" s="210"/>
      <c r="G492" s="209"/>
      <c r="H492" s="117">
        <v>520.29999999999995</v>
      </c>
      <c r="I492" s="117">
        <v>69</v>
      </c>
      <c r="J492" s="117"/>
      <c r="K492" s="117"/>
    </row>
    <row r="493" spans="1:11" s="112" customFormat="1">
      <c r="A493" s="223"/>
      <c r="B493" s="296" t="s">
        <v>50</v>
      </c>
      <c r="C493" s="111"/>
      <c r="D493" s="155"/>
      <c r="E493" s="153"/>
      <c r="F493" s="102"/>
      <c r="G493" s="153"/>
      <c r="H493" s="106">
        <f>H494-H495</f>
        <v>-2193</v>
      </c>
      <c r="I493" s="106">
        <f>I494-I495</f>
        <v>3291.7900000000009</v>
      </c>
      <c r="J493" s="106">
        <v>5100</v>
      </c>
      <c r="K493" s="106">
        <v>0</v>
      </c>
    </row>
    <row r="494" spans="1:11" s="212" customFormat="1">
      <c r="A494" s="233"/>
      <c r="B494" s="295" t="s">
        <v>51</v>
      </c>
      <c r="C494" s="207"/>
      <c r="D494" s="208"/>
      <c r="E494" s="209"/>
      <c r="F494" s="210"/>
      <c r="G494" s="209"/>
      <c r="H494" s="117">
        <v>15212.7</v>
      </c>
      <c r="I494" s="117">
        <v>17405.7</v>
      </c>
      <c r="J494" s="117">
        <v>14113.9</v>
      </c>
      <c r="K494" s="117">
        <v>8513.9</v>
      </c>
    </row>
    <row r="495" spans="1:11" s="212" customFormat="1">
      <c r="A495" s="233"/>
      <c r="B495" s="295" t="s">
        <v>52</v>
      </c>
      <c r="C495" s="207"/>
      <c r="D495" s="208"/>
      <c r="E495" s="209"/>
      <c r="F495" s="210"/>
      <c r="G495" s="209"/>
      <c r="H495" s="117">
        <v>17405.7</v>
      </c>
      <c r="I495" s="117">
        <v>14113.91</v>
      </c>
      <c r="J495" s="117">
        <v>9013.9</v>
      </c>
      <c r="K495" s="117">
        <v>8513.9</v>
      </c>
    </row>
    <row r="496" spans="1:11" s="112" customFormat="1" ht="30.6" customHeight="1">
      <c r="A496" s="223">
        <v>38</v>
      </c>
      <c r="B496" s="124" t="s">
        <v>7</v>
      </c>
      <c r="C496" s="111"/>
      <c r="D496" s="155" t="s">
        <v>130</v>
      </c>
      <c r="E496" s="153" t="s">
        <v>125</v>
      </c>
      <c r="F496" s="102">
        <v>70080</v>
      </c>
      <c r="G496" s="153" t="s">
        <v>91</v>
      </c>
      <c r="H496" s="106"/>
      <c r="I496" s="106"/>
      <c r="J496" s="106"/>
      <c r="K496" s="106">
        <v>0</v>
      </c>
    </row>
    <row r="497" spans="1:11" s="3" customFormat="1">
      <c r="A497" s="225"/>
      <c r="B497" s="94" t="s">
        <v>48</v>
      </c>
      <c r="C497" s="113"/>
      <c r="D497" s="156"/>
      <c r="E497" s="154"/>
      <c r="F497" s="104"/>
      <c r="G497" s="154"/>
      <c r="H497" s="106">
        <v>296.89999999999998</v>
      </c>
      <c r="I497" s="106">
        <v>1.9999999999996021E-2</v>
      </c>
      <c r="J497" s="106">
        <v>217.3</v>
      </c>
      <c r="K497" s="118">
        <v>0</v>
      </c>
    </row>
    <row r="498" spans="1:11" s="326" customFormat="1" ht="12.75">
      <c r="A498" s="321"/>
      <c r="B498" s="315" t="s">
        <v>188</v>
      </c>
      <c r="C498" s="340"/>
      <c r="D498" s="341"/>
      <c r="E498" s="317"/>
      <c r="F498" s="316"/>
      <c r="G498" s="317"/>
      <c r="H498" s="170"/>
      <c r="I498" s="170"/>
      <c r="J498" s="170"/>
      <c r="K498" s="318"/>
    </row>
    <row r="499" spans="1:11" s="3" customFormat="1">
      <c r="A499" s="225"/>
      <c r="B499" s="94" t="s">
        <v>60</v>
      </c>
      <c r="C499" s="113"/>
      <c r="D499" s="156"/>
      <c r="E499" s="154"/>
      <c r="F499" s="104"/>
      <c r="G499" s="154"/>
      <c r="H499" s="106">
        <f>H504+H503</f>
        <v>296.89999999999998</v>
      </c>
      <c r="I499" s="106">
        <v>1.9999999999996021E-2</v>
      </c>
      <c r="J499" s="106">
        <v>217.3</v>
      </c>
      <c r="K499" s="118">
        <v>0</v>
      </c>
    </row>
    <row r="500" spans="1:11" s="3" customFormat="1">
      <c r="A500" s="225"/>
      <c r="B500" s="292" t="s">
        <v>49</v>
      </c>
      <c r="C500" s="113"/>
      <c r="D500" s="156"/>
      <c r="E500" s="154"/>
      <c r="F500" s="104"/>
      <c r="G500" s="154"/>
      <c r="H500" s="91">
        <f>H501+H502</f>
        <v>0</v>
      </c>
      <c r="I500" s="118">
        <v>-126.45</v>
      </c>
      <c r="J500" s="118">
        <v>0</v>
      </c>
      <c r="K500" s="118"/>
    </row>
    <row r="501" spans="1:11" s="212" customFormat="1">
      <c r="A501" s="233"/>
      <c r="B501" s="293" t="s">
        <v>61</v>
      </c>
      <c r="C501" s="207"/>
      <c r="D501" s="208"/>
      <c r="E501" s="209"/>
      <c r="F501" s="210"/>
      <c r="G501" s="209"/>
      <c r="H501" s="117"/>
      <c r="I501" s="117">
        <v>-125.75</v>
      </c>
      <c r="J501" s="117"/>
      <c r="K501" s="117"/>
    </row>
    <row r="502" spans="1:11" s="212" customFormat="1">
      <c r="A502" s="233"/>
      <c r="B502" s="293" t="s">
        <v>62</v>
      </c>
      <c r="C502" s="207"/>
      <c r="D502" s="208"/>
      <c r="E502" s="209"/>
      <c r="F502" s="210"/>
      <c r="G502" s="209"/>
      <c r="H502" s="117"/>
      <c r="I502" s="117"/>
      <c r="J502" s="117"/>
      <c r="K502" s="117"/>
    </row>
    <row r="503" spans="1:11" s="212" customFormat="1">
      <c r="A503" s="233"/>
      <c r="B503" s="293" t="s">
        <v>142</v>
      </c>
      <c r="C503" s="207"/>
      <c r="D503" s="208"/>
      <c r="E503" s="209"/>
      <c r="F503" s="210"/>
      <c r="G503" s="209"/>
      <c r="H503" s="117">
        <v>50.8</v>
      </c>
      <c r="I503" s="117">
        <v>-0.7</v>
      </c>
      <c r="J503" s="194"/>
      <c r="K503" s="117"/>
    </row>
    <row r="504" spans="1:11" s="112" customFormat="1">
      <c r="A504" s="223"/>
      <c r="B504" s="291" t="s">
        <v>50</v>
      </c>
      <c r="C504" s="111"/>
      <c r="D504" s="155"/>
      <c r="E504" s="153"/>
      <c r="F504" s="102"/>
      <c r="G504" s="153"/>
      <c r="H504" s="106">
        <f>H505-H506</f>
        <v>246.09999999999997</v>
      </c>
      <c r="I504" s="106">
        <v>126.47</v>
      </c>
      <c r="J504" s="106">
        <v>217.3</v>
      </c>
      <c r="K504" s="106"/>
    </row>
    <row r="505" spans="1:11" s="212" customFormat="1">
      <c r="A505" s="233"/>
      <c r="B505" s="293" t="s">
        <v>51</v>
      </c>
      <c r="C505" s="207"/>
      <c r="D505" s="208"/>
      <c r="E505" s="209"/>
      <c r="F505" s="210"/>
      <c r="G505" s="209"/>
      <c r="H505" s="117">
        <v>589.9</v>
      </c>
      <c r="I505" s="117">
        <v>343.8</v>
      </c>
      <c r="J505" s="117">
        <v>217.3</v>
      </c>
      <c r="K505" s="117">
        <v>217.3</v>
      </c>
    </row>
    <row r="506" spans="1:11" s="212" customFormat="1">
      <c r="A506" s="233"/>
      <c r="B506" s="293" t="s">
        <v>52</v>
      </c>
      <c r="C506" s="207"/>
      <c r="D506" s="208"/>
      <c r="E506" s="209"/>
      <c r="F506" s="210"/>
      <c r="G506" s="209"/>
      <c r="H506" s="117">
        <v>343.8</v>
      </c>
      <c r="I506" s="117">
        <v>217.33</v>
      </c>
      <c r="J506" s="117"/>
      <c r="K506" s="117">
        <v>217.3</v>
      </c>
    </row>
    <row r="507" spans="1:11" s="3" customFormat="1">
      <c r="A507" s="225">
        <v>39</v>
      </c>
      <c r="B507" s="124" t="s">
        <v>215</v>
      </c>
      <c r="C507" s="111"/>
      <c r="D507" s="155" t="s">
        <v>130</v>
      </c>
      <c r="E507" s="153" t="s">
        <v>125</v>
      </c>
      <c r="F507" s="102">
        <v>70100</v>
      </c>
      <c r="G507" s="153" t="s">
        <v>90</v>
      </c>
      <c r="H507" s="91"/>
      <c r="I507" s="118"/>
      <c r="J507" s="118"/>
      <c r="K507" s="118"/>
    </row>
    <row r="508" spans="1:11" s="112" customFormat="1">
      <c r="A508" s="223"/>
      <c r="B508" s="94" t="s">
        <v>48</v>
      </c>
      <c r="C508" s="111"/>
      <c r="D508" s="155"/>
      <c r="E508" s="153"/>
      <c r="F508" s="102"/>
      <c r="G508" s="153"/>
      <c r="H508" s="106">
        <v>2643.2</v>
      </c>
      <c r="I508" s="106"/>
      <c r="J508" s="106"/>
      <c r="K508" s="106"/>
    </row>
    <row r="509" spans="1:11" s="112" customFormat="1">
      <c r="A509" s="223"/>
      <c r="B509" s="94" t="s">
        <v>60</v>
      </c>
      <c r="C509" s="111"/>
      <c r="D509" s="155"/>
      <c r="E509" s="153"/>
      <c r="F509" s="102"/>
      <c r="G509" s="153"/>
      <c r="H509" s="106">
        <v>2643.2</v>
      </c>
      <c r="I509" s="106"/>
      <c r="J509" s="106"/>
      <c r="K509" s="106"/>
    </row>
    <row r="510" spans="1:11" s="3" customFormat="1">
      <c r="A510" s="225"/>
      <c r="B510" s="292" t="s">
        <v>49</v>
      </c>
      <c r="C510" s="113"/>
      <c r="D510" s="156"/>
      <c r="E510" s="154"/>
      <c r="F510" s="104"/>
      <c r="G510" s="154"/>
      <c r="H510" s="91">
        <v>901.5</v>
      </c>
      <c r="I510" s="118"/>
      <c r="J510" s="118"/>
      <c r="K510" s="118"/>
    </row>
    <row r="511" spans="1:11" s="212" customFormat="1">
      <c r="A511" s="233"/>
      <c r="B511" s="293" t="s">
        <v>61</v>
      </c>
      <c r="C511" s="207"/>
      <c r="D511" s="208"/>
      <c r="E511" s="209"/>
      <c r="F511" s="210"/>
      <c r="G511" s="209"/>
      <c r="H511" s="117">
        <v>901.5</v>
      </c>
      <c r="I511" s="117"/>
      <c r="J511" s="117"/>
      <c r="K511" s="117"/>
    </row>
    <row r="512" spans="1:11" s="212" customFormat="1">
      <c r="A512" s="233"/>
      <c r="B512" s="293" t="s">
        <v>62</v>
      </c>
      <c r="C512" s="207"/>
      <c r="D512" s="208"/>
      <c r="E512" s="209"/>
      <c r="F512" s="210"/>
      <c r="G512" s="209"/>
      <c r="H512" s="117"/>
      <c r="I512" s="117"/>
      <c r="J512" s="117"/>
      <c r="K512" s="117"/>
    </row>
    <row r="513" spans="1:11" s="212" customFormat="1">
      <c r="A513" s="233"/>
      <c r="B513" s="293" t="s">
        <v>142</v>
      </c>
      <c r="C513" s="207"/>
      <c r="D513" s="208"/>
      <c r="E513" s="209"/>
      <c r="F513" s="210"/>
      <c r="G513" s="209"/>
      <c r="H513" s="117">
        <v>202.2</v>
      </c>
      <c r="I513" s="117"/>
      <c r="J513" s="117"/>
      <c r="K513" s="117"/>
    </row>
    <row r="514" spans="1:11" s="112" customFormat="1">
      <c r="A514" s="223"/>
      <c r="B514" s="291" t="s">
        <v>50</v>
      </c>
      <c r="C514" s="111"/>
      <c r="D514" s="155"/>
      <c r="E514" s="153"/>
      <c r="F514" s="102"/>
      <c r="G514" s="153"/>
      <c r="H514" s="106">
        <v>1539.5</v>
      </c>
      <c r="I514" s="106"/>
      <c r="J514" s="106"/>
      <c r="K514" s="106"/>
    </row>
    <row r="515" spans="1:11" s="212" customFormat="1">
      <c r="A515" s="233"/>
      <c r="B515" s="293" t="s">
        <v>51</v>
      </c>
      <c r="C515" s="207"/>
      <c r="D515" s="208"/>
      <c r="E515" s="209"/>
      <c r="F515" s="210"/>
      <c r="G515" s="209"/>
      <c r="H515" s="117">
        <v>1539.5</v>
      </c>
      <c r="I515" s="117"/>
      <c r="J515" s="117"/>
      <c r="K515" s="117"/>
    </row>
    <row r="516" spans="1:11" s="212" customFormat="1">
      <c r="A516" s="233"/>
      <c r="B516" s="293" t="s">
        <v>52</v>
      </c>
      <c r="C516" s="207"/>
      <c r="D516" s="208"/>
      <c r="E516" s="209"/>
      <c r="F516" s="210"/>
      <c r="G516" s="209"/>
      <c r="H516" s="117"/>
      <c r="I516" s="117"/>
      <c r="J516" s="117"/>
      <c r="K516" s="117"/>
    </row>
    <row r="517" spans="1:11" s="112" customFormat="1">
      <c r="A517" s="223">
        <v>40</v>
      </c>
      <c r="B517" s="124" t="s">
        <v>8</v>
      </c>
      <c r="C517" s="111"/>
      <c r="D517" s="155" t="s">
        <v>130</v>
      </c>
      <c r="E517" s="153" t="s">
        <v>125</v>
      </c>
      <c r="F517" s="102">
        <v>70074</v>
      </c>
      <c r="G517" s="153" t="s">
        <v>90</v>
      </c>
      <c r="H517" s="106"/>
      <c r="I517" s="106"/>
      <c r="J517" s="118"/>
      <c r="K517" s="106"/>
    </row>
    <row r="518" spans="1:11" s="112" customFormat="1">
      <c r="A518" s="226"/>
      <c r="B518" s="125" t="s">
        <v>48</v>
      </c>
      <c r="C518" s="111"/>
      <c r="D518" s="155"/>
      <c r="E518" s="153"/>
      <c r="F518" s="102"/>
      <c r="G518" s="153"/>
      <c r="H518" s="106">
        <v>161351.5</v>
      </c>
      <c r="I518" s="106">
        <f>I520</f>
        <v>27429.680000000011</v>
      </c>
      <c r="J518" s="106">
        <v>32500</v>
      </c>
      <c r="K518" s="106">
        <v>66388.399999999994</v>
      </c>
    </row>
    <row r="519" spans="1:11" s="350" customFormat="1" ht="12.75">
      <c r="A519" s="346"/>
      <c r="B519" s="304" t="s">
        <v>188</v>
      </c>
      <c r="C519" s="354"/>
      <c r="D519" s="353"/>
      <c r="E519" s="332"/>
      <c r="F519" s="333"/>
      <c r="G519" s="332"/>
      <c r="H519" s="335"/>
      <c r="I519" s="335"/>
      <c r="J519" s="335"/>
      <c r="K519" s="334"/>
    </row>
    <row r="520" spans="1:11" s="112" customFormat="1">
      <c r="A520" s="223"/>
      <c r="B520" s="125" t="s">
        <v>60</v>
      </c>
      <c r="C520" s="111"/>
      <c r="D520" s="155"/>
      <c r="E520" s="153"/>
      <c r="F520" s="102"/>
      <c r="G520" s="153"/>
      <c r="H520" s="106">
        <f>H521+H527+H526</f>
        <v>161351.5</v>
      </c>
      <c r="I520" s="106">
        <f>I521+I525+I527+I526</f>
        <v>27429.680000000011</v>
      </c>
      <c r="J520" s="106">
        <v>32500</v>
      </c>
      <c r="K520" s="106">
        <v>66388.399999999994</v>
      </c>
    </row>
    <row r="521" spans="1:11" s="92" customFormat="1">
      <c r="A521" s="223"/>
      <c r="B521" s="297" t="s">
        <v>49</v>
      </c>
      <c r="C521" s="126"/>
      <c r="D521" s="163"/>
      <c r="E521" s="161"/>
      <c r="F521" s="159"/>
      <c r="G521" s="161"/>
      <c r="H521" s="118">
        <f>H522+H523+H524</f>
        <v>171277</v>
      </c>
      <c r="I521" s="118">
        <f>I522+I523</f>
        <v>91474.57</v>
      </c>
      <c r="J521" s="118">
        <v>137001.9</v>
      </c>
      <c r="K521" s="118">
        <v>201866.704</v>
      </c>
    </row>
    <row r="522" spans="1:11" s="212" customFormat="1">
      <c r="A522" s="233"/>
      <c r="B522" s="295" t="s">
        <v>61</v>
      </c>
      <c r="C522" s="207"/>
      <c r="D522" s="208"/>
      <c r="E522" s="209"/>
      <c r="F522" s="210"/>
      <c r="G522" s="209"/>
      <c r="H522" s="117"/>
      <c r="I522" s="117"/>
      <c r="J522" s="117"/>
      <c r="K522" s="117"/>
    </row>
    <row r="523" spans="1:11" s="212" customFormat="1">
      <c r="A523" s="233"/>
      <c r="B523" s="295" t="s">
        <v>62</v>
      </c>
      <c r="C523" s="207"/>
      <c r="D523" s="208"/>
      <c r="E523" s="209"/>
      <c r="F523" s="210"/>
      <c r="G523" s="209"/>
      <c r="H523" s="117">
        <v>171252.6</v>
      </c>
      <c r="I523" s="117">
        <v>91474.57</v>
      </c>
      <c r="J523" s="117">
        <v>137001.9</v>
      </c>
      <c r="K523" s="117">
        <v>201866.704</v>
      </c>
    </row>
    <row r="524" spans="1:11" s="212" customFormat="1">
      <c r="A524" s="233"/>
      <c r="B524" s="295" t="s">
        <v>70</v>
      </c>
      <c r="C524" s="207"/>
      <c r="D524" s="208"/>
      <c r="E524" s="209"/>
      <c r="F524" s="210"/>
      <c r="G524" s="209"/>
      <c r="H524" s="117">
        <v>24.4</v>
      </c>
      <c r="I524" s="117"/>
      <c r="J524" s="117"/>
      <c r="K524" s="117"/>
    </row>
    <row r="525" spans="1:11" s="212" customFormat="1">
      <c r="A525" s="233"/>
      <c r="B525" s="295" t="s">
        <v>147</v>
      </c>
      <c r="C525" s="207"/>
      <c r="D525" s="208"/>
      <c r="E525" s="209"/>
      <c r="F525" s="210"/>
      <c r="G525" s="209"/>
      <c r="H525" s="117"/>
      <c r="I525" s="117">
        <v>-44584.09</v>
      </c>
      <c r="J525" s="117">
        <v>-104501.9</v>
      </c>
      <c r="K525" s="117">
        <v>-135478.304</v>
      </c>
    </row>
    <row r="526" spans="1:11" s="212" customFormat="1">
      <c r="A526" s="233"/>
      <c r="B526" s="295" t="s">
        <v>142</v>
      </c>
      <c r="C526" s="207"/>
      <c r="D526" s="208"/>
      <c r="E526" s="209"/>
      <c r="F526" s="210"/>
      <c r="G526" s="209"/>
      <c r="H526" s="117">
        <v>1193.5</v>
      </c>
      <c r="I526" s="117">
        <v>598.39</v>
      </c>
      <c r="J526" s="117"/>
      <c r="K526" s="117"/>
    </row>
    <row r="527" spans="1:11" s="112" customFormat="1">
      <c r="A527" s="223"/>
      <c r="B527" s="296" t="s">
        <v>50</v>
      </c>
      <c r="C527" s="111"/>
      <c r="D527" s="155"/>
      <c r="E527" s="153"/>
      <c r="F527" s="102"/>
      <c r="G527" s="153"/>
      <c r="H527" s="106">
        <f>H528-H529</f>
        <v>-11119</v>
      </c>
      <c r="I527" s="106">
        <f>I528-I529-24.4</f>
        <v>-20059.189999999999</v>
      </c>
      <c r="J527" s="106">
        <v>0</v>
      </c>
      <c r="K527" s="106">
        <v>0</v>
      </c>
    </row>
    <row r="528" spans="1:11" s="212" customFormat="1">
      <c r="A528" s="233"/>
      <c r="B528" s="295" t="s">
        <v>51</v>
      </c>
      <c r="C528" s="207"/>
      <c r="D528" s="208"/>
      <c r="E528" s="209"/>
      <c r="F528" s="210"/>
      <c r="G528" s="209"/>
      <c r="H528" s="117">
        <v>2732.8</v>
      </c>
      <c r="I528" s="117">
        <v>13851.8</v>
      </c>
      <c r="J528" s="117">
        <v>33886.6</v>
      </c>
      <c r="K528" s="117">
        <v>33886.6</v>
      </c>
    </row>
    <row r="529" spans="1:11" s="212" customFormat="1">
      <c r="A529" s="233"/>
      <c r="B529" s="295" t="s">
        <v>52</v>
      </c>
      <c r="C529" s="207"/>
      <c r="D529" s="208"/>
      <c r="E529" s="209"/>
      <c r="F529" s="210"/>
      <c r="G529" s="209"/>
      <c r="H529" s="117">
        <v>13851.8</v>
      </c>
      <c r="I529" s="117">
        <v>33886.589999999997</v>
      </c>
      <c r="J529" s="117">
        <v>33886.6</v>
      </c>
      <c r="K529" s="117">
        <v>33886.6</v>
      </c>
    </row>
    <row r="530" spans="1:11" s="112" customFormat="1" hidden="1">
      <c r="A530" s="223">
        <v>18</v>
      </c>
      <c r="B530" s="124" t="s">
        <v>59</v>
      </c>
      <c r="C530" s="111"/>
      <c r="D530" s="155"/>
      <c r="E530" s="153" t="s">
        <v>125</v>
      </c>
      <c r="F530" s="102">
        <v>70004</v>
      </c>
      <c r="G530" s="153" t="s">
        <v>90</v>
      </c>
      <c r="H530" s="106"/>
      <c r="I530" s="106"/>
      <c r="J530" s="106"/>
      <c r="K530" s="130"/>
    </row>
    <row r="531" spans="1:11" s="3" customFormat="1" hidden="1">
      <c r="A531" s="225"/>
      <c r="B531" s="94" t="s">
        <v>48</v>
      </c>
      <c r="C531" s="113"/>
      <c r="D531" s="156"/>
      <c r="E531" s="154"/>
      <c r="F531" s="104"/>
      <c r="G531" s="154"/>
      <c r="H531" s="106">
        <v>31.6</v>
      </c>
      <c r="I531" s="106">
        <f>I534+I535+I538</f>
        <v>0</v>
      </c>
      <c r="J531" s="106"/>
      <c r="K531" s="132"/>
    </row>
    <row r="532" spans="1:11" s="3" customFormat="1" hidden="1">
      <c r="A532" s="225"/>
      <c r="B532" s="94" t="s">
        <v>60</v>
      </c>
      <c r="C532" s="113"/>
      <c r="D532" s="156"/>
      <c r="E532" s="154"/>
      <c r="F532" s="104"/>
      <c r="G532" s="154"/>
      <c r="H532" s="106">
        <f>H538+H537</f>
        <v>31.6</v>
      </c>
      <c r="I532" s="106">
        <f>I533</f>
        <v>0</v>
      </c>
      <c r="J532" s="106">
        <v>-21.4</v>
      </c>
      <c r="K532" s="132"/>
    </row>
    <row r="533" spans="1:11" s="3" customFormat="1" hidden="1">
      <c r="A533" s="225"/>
      <c r="B533" s="96" t="s">
        <v>49</v>
      </c>
      <c r="C533" s="113"/>
      <c r="D533" s="156"/>
      <c r="E533" s="154"/>
      <c r="F533" s="104"/>
      <c r="G533" s="154"/>
      <c r="H533" s="91">
        <f>H534+H535</f>
        <v>0</v>
      </c>
      <c r="I533" s="118">
        <f>I534+I535</f>
        <v>0</v>
      </c>
      <c r="J533" s="106">
        <v>-10.7</v>
      </c>
      <c r="K533" s="132"/>
    </row>
    <row r="534" spans="1:11" s="3" customFormat="1" hidden="1">
      <c r="A534" s="225"/>
      <c r="B534" s="244" t="s">
        <v>61</v>
      </c>
      <c r="C534" s="113"/>
      <c r="D534" s="156"/>
      <c r="E534" s="154"/>
      <c r="F534" s="104"/>
      <c r="G534" s="154"/>
      <c r="H534" s="91"/>
      <c r="I534" s="118"/>
      <c r="J534" s="118">
        <v>0</v>
      </c>
      <c r="K534" s="132"/>
    </row>
    <row r="535" spans="1:11" s="3" customFormat="1" hidden="1">
      <c r="A535" s="225"/>
      <c r="B535" s="244" t="s">
        <v>62</v>
      </c>
      <c r="C535" s="113"/>
      <c r="D535" s="156"/>
      <c r="E535" s="154"/>
      <c r="F535" s="104"/>
      <c r="G535" s="154"/>
      <c r="H535" s="91"/>
      <c r="I535" s="118"/>
      <c r="J535" s="118"/>
      <c r="K535" s="132"/>
    </row>
    <row r="536" spans="1:11" s="3" customFormat="1" hidden="1">
      <c r="A536" s="225"/>
      <c r="B536" s="244" t="s">
        <v>147</v>
      </c>
      <c r="C536" s="113"/>
      <c r="D536" s="156"/>
      <c r="E536" s="154"/>
      <c r="F536" s="104"/>
      <c r="G536" s="154"/>
      <c r="H536" s="91">
        <v>-24.4</v>
      </c>
      <c r="I536" s="118"/>
      <c r="J536" s="118"/>
      <c r="K536" s="132"/>
    </row>
    <row r="537" spans="1:11" s="3" customFormat="1" hidden="1">
      <c r="A537" s="225"/>
      <c r="B537" s="244" t="s">
        <v>142</v>
      </c>
      <c r="C537" s="113"/>
      <c r="D537" s="156"/>
      <c r="E537" s="154"/>
      <c r="F537" s="104"/>
      <c r="G537" s="154"/>
      <c r="H537" s="91">
        <v>1</v>
      </c>
      <c r="I537" s="118"/>
      <c r="J537" s="118"/>
      <c r="K537" s="132"/>
    </row>
    <row r="538" spans="1:11" s="92" customFormat="1" hidden="1">
      <c r="A538" s="223"/>
      <c r="B538" s="96" t="s">
        <v>50</v>
      </c>
      <c r="C538" s="126"/>
      <c r="D538" s="163"/>
      <c r="E538" s="161"/>
      <c r="F538" s="159"/>
      <c r="G538" s="161"/>
      <c r="H538" s="118">
        <f>H539+H540</f>
        <v>30.6</v>
      </c>
      <c r="I538" s="118">
        <f>I539-I540</f>
        <v>0</v>
      </c>
      <c r="J538" s="106">
        <v>-10.7</v>
      </c>
      <c r="K538" s="129"/>
    </row>
    <row r="539" spans="1:11" s="3" customFormat="1" hidden="1">
      <c r="A539" s="225"/>
      <c r="B539" s="244" t="s">
        <v>51</v>
      </c>
      <c r="C539" s="113"/>
      <c r="D539" s="156"/>
      <c r="E539" s="154"/>
      <c r="F539" s="104"/>
      <c r="G539" s="154"/>
      <c r="H539" s="91">
        <v>30.6</v>
      </c>
      <c r="I539" s="118"/>
      <c r="J539" s="118">
        <v>0</v>
      </c>
      <c r="K539" s="132"/>
    </row>
    <row r="540" spans="1:11" s="3" customFormat="1" hidden="1">
      <c r="A540" s="225"/>
      <c r="B540" s="244" t="s">
        <v>52</v>
      </c>
      <c r="C540" s="113"/>
      <c r="D540" s="156"/>
      <c r="E540" s="154"/>
      <c r="F540" s="104"/>
      <c r="G540" s="154"/>
      <c r="H540" s="91"/>
      <c r="I540" s="118"/>
      <c r="J540" s="118">
        <v>10.7</v>
      </c>
      <c r="K540" s="132"/>
    </row>
    <row r="541" spans="1:11" s="3" customFormat="1" ht="31.5">
      <c r="A541" s="223">
        <v>41</v>
      </c>
      <c r="B541" s="93" t="s">
        <v>118</v>
      </c>
      <c r="C541" s="119"/>
      <c r="D541" s="157" t="s">
        <v>162</v>
      </c>
      <c r="E541" s="153" t="s">
        <v>125</v>
      </c>
      <c r="F541" s="102">
        <v>70124</v>
      </c>
      <c r="G541" s="153" t="s">
        <v>94</v>
      </c>
      <c r="H541" s="106"/>
      <c r="I541" s="106"/>
      <c r="J541" s="106"/>
      <c r="K541" s="91"/>
    </row>
    <row r="542" spans="1:11" s="112" customFormat="1">
      <c r="A542" s="223"/>
      <c r="B542" s="94" t="s">
        <v>48</v>
      </c>
      <c r="C542" s="119"/>
      <c r="D542" s="157"/>
      <c r="E542" s="153"/>
      <c r="F542" s="102"/>
      <c r="G542" s="153"/>
      <c r="H542" s="106">
        <f>H545+H549</f>
        <v>0</v>
      </c>
      <c r="I542" s="106">
        <f>I544</f>
        <v>0</v>
      </c>
      <c r="J542" s="106">
        <v>63300</v>
      </c>
      <c r="K542" s="106">
        <v>46822.5</v>
      </c>
    </row>
    <row r="543" spans="1:11" s="350" customFormat="1" ht="12.75">
      <c r="A543" s="329"/>
      <c r="B543" s="304" t="s">
        <v>188</v>
      </c>
      <c r="C543" s="370"/>
      <c r="D543" s="371"/>
      <c r="E543" s="201"/>
      <c r="F543" s="202"/>
      <c r="G543" s="201"/>
      <c r="H543" s="335"/>
      <c r="I543" s="335"/>
      <c r="J543" s="171"/>
      <c r="K543" s="334"/>
    </row>
    <row r="544" spans="1:11" s="112" customFormat="1">
      <c r="A544" s="223"/>
      <c r="B544" s="94" t="s">
        <v>60</v>
      </c>
      <c r="C544" s="119"/>
      <c r="D544" s="157"/>
      <c r="E544" s="153"/>
      <c r="F544" s="102"/>
      <c r="G544" s="153"/>
      <c r="H544" s="106">
        <f>H545</f>
        <v>0</v>
      </c>
      <c r="I544" s="106">
        <f>I545+I548</f>
        <v>0</v>
      </c>
      <c r="J544" s="106">
        <v>63300</v>
      </c>
      <c r="K544" s="106">
        <v>46822.5</v>
      </c>
    </row>
    <row r="545" spans="1:11" s="3" customFormat="1">
      <c r="A545" s="225"/>
      <c r="B545" s="292" t="s">
        <v>49</v>
      </c>
      <c r="C545" s="86"/>
      <c r="D545" s="158"/>
      <c r="E545" s="161"/>
      <c r="F545" s="104"/>
      <c r="G545" s="154"/>
      <c r="H545" s="118">
        <f>H546+H547</f>
        <v>0</v>
      </c>
      <c r="I545" s="118">
        <f>I546+I547</f>
        <v>0</v>
      </c>
      <c r="J545" s="118">
        <v>116050</v>
      </c>
      <c r="K545" s="91">
        <v>175844.5</v>
      </c>
    </row>
    <row r="546" spans="1:11" s="212" customFormat="1">
      <c r="A546" s="233"/>
      <c r="B546" s="293" t="s">
        <v>61</v>
      </c>
      <c r="C546" s="256"/>
      <c r="D546" s="257"/>
      <c r="E546" s="209"/>
      <c r="F546" s="210"/>
      <c r="G546" s="209"/>
      <c r="H546" s="117"/>
      <c r="I546" s="117"/>
      <c r="J546" s="117">
        <v>63300.000000000007</v>
      </c>
      <c r="K546" s="117">
        <v>46822.5</v>
      </c>
    </row>
    <row r="547" spans="1:11" s="212" customFormat="1">
      <c r="A547" s="233"/>
      <c r="B547" s="293" t="s">
        <v>62</v>
      </c>
      <c r="C547" s="256"/>
      <c r="D547" s="257"/>
      <c r="E547" s="209"/>
      <c r="F547" s="210"/>
      <c r="G547" s="209"/>
      <c r="H547" s="117"/>
      <c r="I547" s="117"/>
      <c r="J547" s="117">
        <v>52750</v>
      </c>
      <c r="K547" s="117">
        <v>129022</v>
      </c>
    </row>
    <row r="548" spans="1:11" s="212" customFormat="1">
      <c r="A548" s="233"/>
      <c r="B548" s="293" t="s">
        <v>147</v>
      </c>
      <c r="C548" s="256"/>
      <c r="D548" s="257"/>
      <c r="E548" s="209"/>
      <c r="F548" s="210"/>
      <c r="G548" s="209"/>
      <c r="H548" s="117"/>
      <c r="I548" s="117"/>
      <c r="J548" s="117">
        <v>-52750</v>
      </c>
      <c r="K548" s="117">
        <v>-129022</v>
      </c>
    </row>
    <row r="549" spans="1:11" s="3" customFormat="1">
      <c r="A549" s="223"/>
      <c r="B549" s="291" t="s">
        <v>50</v>
      </c>
      <c r="C549" s="119"/>
      <c r="D549" s="157"/>
      <c r="E549" s="153"/>
      <c r="F549" s="102"/>
      <c r="G549" s="153"/>
      <c r="H549" s="106">
        <f>H550+H551</f>
        <v>0</v>
      </c>
      <c r="I549" s="106">
        <f>I550+I551</f>
        <v>0</v>
      </c>
      <c r="J549" s="106"/>
      <c r="K549" s="91"/>
    </row>
    <row r="550" spans="1:11" s="212" customFormat="1">
      <c r="A550" s="233"/>
      <c r="B550" s="293" t="s">
        <v>51</v>
      </c>
      <c r="C550" s="256"/>
      <c r="D550" s="257"/>
      <c r="E550" s="209"/>
      <c r="F550" s="210"/>
      <c r="G550" s="209"/>
      <c r="H550" s="117"/>
      <c r="I550" s="117"/>
      <c r="J550" s="117"/>
      <c r="K550" s="117"/>
    </row>
    <row r="551" spans="1:11" s="212" customFormat="1">
      <c r="A551" s="233"/>
      <c r="B551" s="293" t="s">
        <v>52</v>
      </c>
      <c r="C551" s="256"/>
      <c r="D551" s="257"/>
      <c r="E551" s="209"/>
      <c r="F551" s="210"/>
      <c r="G551" s="209"/>
      <c r="H551" s="117"/>
      <c r="I551" s="117"/>
      <c r="J551" s="117"/>
      <c r="K551" s="117"/>
    </row>
    <row r="552" spans="1:11" s="3" customFormat="1" ht="31.5">
      <c r="A552" s="223">
        <v>42</v>
      </c>
      <c r="B552" s="124" t="s">
        <v>38</v>
      </c>
      <c r="C552" s="111"/>
      <c r="D552" s="155" t="s">
        <v>162</v>
      </c>
      <c r="E552" s="153" t="s">
        <v>125</v>
      </c>
      <c r="F552" s="102">
        <v>70024</v>
      </c>
      <c r="G552" s="155" t="s">
        <v>110</v>
      </c>
      <c r="H552" s="106"/>
      <c r="I552" s="106"/>
      <c r="J552" s="118"/>
      <c r="K552" s="118"/>
    </row>
    <row r="553" spans="1:11" s="112" customFormat="1">
      <c r="A553" s="226"/>
      <c r="B553" s="125" t="s">
        <v>48</v>
      </c>
      <c r="C553" s="111"/>
      <c r="D553" s="155"/>
      <c r="E553" s="153"/>
      <c r="F553" s="102"/>
      <c r="G553" s="153"/>
      <c r="H553" s="106">
        <v>711062.7</v>
      </c>
      <c r="I553" s="106">
        <f>I555</f>
        <v>618547.96</v>
      </c>
      <c r="J553" s="106">
        <v>800000</v>
      </c>
      <c r="K553" s="106">
        <v>2387894.2999999998</v>
      </c>
    </row>
    <row r="554" spans="1:11" s="350" customFormat="1" ht="12.75">
      <c r="A554" s="346"/>
      <c r="B554" s="304" t="s">
        <v>188</v>
      </c>
      <c r="C554" s="354"/>
      <c r="D554" s="353"/>
      <c r="E554" s="332"/>
      <c r="F554" s="333"/>
      <c r="G554" s="332"/>
      <c r="H554" s="335"/>
      <c r="I554" s="335"/>
      <c r="J554" s="171">
        <v>785708.1</v>
      </c>
      <c r="K554" s="334">
        <v>2340136.5</v>
      </c>
    </row>
    <row r="555" spans="1:11" s="112" customFormat="1">
      <c r="A555" s="226"/>
      <c r="B555" s="125" t="s">
        <v>60</v>
      </c>
      <c r="C555" s="111"/>
      <c r="D555" s="155"/>
      <c r="E555" s="153"/>
      <c r="F555" s="102"/>
      <c r="G555" s="153"/>
      <c r="H555" s="106">
        <f>H556+H561+H560+H559</f>
        <v>711062.7</v>
      </c>
      <c r="I555" s="106">
        <f>I556+I561+I559</f>
        <v>618547.96</v>
      </c>
      <c r="J555" s="106">
        <v>800000</v>
      </c>
      <c r="K555" s="106">
        <v>2384894.2999999998</v>
      </c>
    </row>
    <row r="556" spans="1:11" s="3" customFormat="1">
      <c r="A556" s="226"/>
      <c r="B556" s="297" t="s">
        <v>49</v>
      </c>
      <c r="C556" s="126"/>
      <c r="D556" s="163"/>
      <c r="E556" s="161"/>
      <c r="F556" s="159"/>
      <c r="G556" s="161"/>
      <c r="H556" s="118">
        <f>H557+H558</f>
        <v>685952.5</v>
      </c>
      <c r="I556" s="118">
        <f>I557+I558+I560</f>
        <v>812692.78</v>
      </c>
      <c r="J556" s="118">
        <v>800000</v>
      </c>
      <c r="K556" s="118">
        <v>2387894.2999999998</v>
      </c>
    </row>
    <row r="557" spans="1:11" s="212" customFormat="1">
      <c r="A557" s="232"/>
      <c r="B557" s="295" t="s">
        <v>61</v>
      </c>
      <c r="C557" s="207"/>
      <c r="D557" s="208"/>
      <c r="E557" s="209"/>
      <c r="F557" s="210"/>
      <c r="G557" s="209"/>
      <c r="H557" s="117">
        <v>6817.2</v>
      </c>
      <c r="I557" s="117">
        <v>-9192.76</v>
      </c>
      <c r="J557" s="117">
        <v>188180</v>
      </c>
      <c r="K557" s="117">
        <v>132975.9</v>
      </c>
    </row>
    <row r="558" spans="1:11" s="212" customFormat="1">
      <c r="A558" s="232"/>
      <c r="B558" s="295" t="s">
        <v>62</v>
      </c>
      <c r="C558" s="207"/>
      <c r="D558" s="208"/>
      <c r="E558" s="209"/>
      <c r="F558" s="210"/>
      <c r="G558" s="209"/>
      <c r="H558" s="117">
        <v>679135.3</v>
      </c>
      <c r="I558" s="117">
        <v>597875.54</v>
      </c>
      <c r="J558" s="117">
        <v>611820</v>
      </c>
      <c r="K558" s="117">
        <v>2254918.4</v>
      </c>
    </row>
    <row r="559" spans="1:11" s="212" customFormat="1">
      <c r="A559" s="232"/>
      <c r="B559" s="295" t="s">
        <v>142</v>
      </c>
      <c r="C559" s="207"/>
      <c r="D559" s="208"/>
      <c r="E559" s="209"/>
      <c r="F559" s="210"/>
      <c r="G559" s="209"/>
      <c r="H559" s="117">
        <v>60476.2</v>
      </c>
      <c r="I559" s="117">
        <v>-27695.8</v>
      </c>
      <c r="J559" s="117"/>
      <c r="K559" s="117"/>
    </row>
    <row r="560" spans="1:11" s="212" customFormat="1">
      <c r="A560" s="232"/>
      <c r="B560" s="295" t="s">
        <v>138</v>
      </c>
      <c r="C560" s="207"/>
      <c r="D560" s="208"/>
      <c r="E560" s="209"/>
      <c r="F560" s="210"/>
      <c r="G560" s="209"/>
      <c r="H560" s="117">
        <v>-204887</v>
      </c>
      <c r="I560" s="117">
        <v>224010</v>
      </c>
      <c r="J560" s="117"/>
      <c r="K560" s="117"/>
    </row>
    <row r="561" spans="1:11" s="3" customFormat="1">
      <c r="A561" s="226"/>
      <c r="B561" s="296" t="s">
        <v>50</v>
      </c>
      <c r="C561" s="111"/>
      <c r="D561" s="155"/>
      <c r="E561" s="153"/>
      <c r="F561" s="102"/>
      <c r="G561" s="153"/>
      <c r="H561" s="106">
        <f>H562-H563</f>
        <v>169520.99999999997</v>
      </c>
      <c r="I561" s="106">
        <f>I562-I563</f>
        <v>-166449.01999999999</v>
      </c>
      <c r="J561" s="106">
        <v>0</v>
      </c>
      <c r="K561" s="118">
        <v>0</v>
      </c>
    </row>
    <row r="562" spans="1:11" s="212" customFormat="1">
      <c r="A562" s="232"/>
      <c r="B562" s="295" t="s">
        <v>51</v>
      </c>
      <c r="C562" s="207"/>
      <c r="D562" s="208"/>
      <c r="E562" s="209"/>
      <c r="F562" s="210"/>
      <c r="G562" s="209"/>
      <c r="H562" s="117">
        <v>429881.1</v>
      </c>
      <c r="I562" s="117">
        <v>260360.1</v>
      </c>
      <c r="J562" s="117">
        <v>426809.1</v>
      </c>
      <c r="K562" s="117">
        <v>426809.1</v>
      </c>
    </row>
    <row r="563" spans="1:11" s="212" customFormat="1">
      <c r="A563" s="232"/>
      <c r="B563" s="295" t="s">
        <v>52</v>
      </c>
      <c r="C563" s="207"/>
      <c r="D563" s="208"/>
      <c r="E563" s="209"/>
      <c r="F563" s="210"/>
      <c r="G563" s="209"/>
      <c r="H563" s="117">
        <v>260360.1</v>
      </c>
      <c r="I563" s="117">
        <v>426809.12</v>
      </c>
      <c r="J563" s="117">
        <v>426809.1</v>
      </c>
      <c r="K563" s="117">
        <v>426809.1</v>
      </c>
    </row>
    <row r="564" spans="1:11" s="3" customFormat="1">
      <c r="A564" s="223">
        <v>43</v>
      </c>
      <c r="B564" s="134" t="s">
        <v>169</v>
      </c>
      <c r="C564" s="113"/>
      <c r="D564" s="155" t="s">
        <v>162</v>
      </c>
      <c r="E564" s="153" t="s">
        <v>125</v>
      </c>
      <c r="F564" s="102">
        <v>70126</v>
      </c>
      <c r="G564" s="154"/>
      <c r="H564" s="118"/>
      <c r="I564" s="118"/>
      <c r="J564" s="118"/>
      <c r="K564" s="91"/>
    </row>
    <row r="565" spans="1:11" s="112" customFormat="1">
      <c r="A565" s="226"/>
      <c r="B565" s="94" t="s">
        <v>48</v>
      </c>
      <c r="C565" s="111"/>
      <c r="D565" s="155"/>
      <c r="E565" s="153"/>
      <c r="F565" s="102"/>
      <c r="G565" s="153"/>
      <c r="H565" s="106"/>
      <c r="I565" s="106">
        <f>I567</f>
        <v>11147.7</v>
      </c>
      <c r="J565" s="106">
        <v>81081.8</v>
      </c>
      <c r="K565" s="106">
        <v>126286.47199999999</v>
      </c>
    </row>
    <row r="566" spans="1:11" s="372" customFormat="1" ht="13.5">
      <c r="A566" s="303"/>
      <c r="B566" s="304" t="s">
        <v>188</v>
      </c>
      <c r="C566" s="338"/>
      <c r="D566" s="339"/>
      <c r="E566" s="306"/>
      <c r="F566" s="305"/>
      <c r="G566" s="306"/>
      <c r="H566" s="171"/>
      <c r="I566" s="205"/>
      <c r="J566" s="171">
        <v>68003</v>
      </c>
      <c r="K566" s="171">
        <v>104438.912344</v>
      </c>
    </row>
    <row r="567" spans="1:11" s="112" customFormat="1">
      <c r="A567" s="223"/>
      <c r="B567" s="94" t="s">
        <v>60</v>
      </c>
      <c r="C567" s="111"/>
      <c r="D567" s="155"/>
      <c r="E567" s="153"/>
      <c r="F567" s="102"/>
      <c r="G567" s="153"/>
      <c r="H567" s="106"/>
      <c r="I567" s="106">
        <f>I568+I572</f>
        <v>11147.7</v>
      </c>
      <c r="J567" s="106">
        <v>81081.8</v>
      </c>
      <c r="K567" s="106">
        <v>126286.47199999999</v>
      </c>
    </row>
    <row r="568" spans="1:11" s="3" customFormat="1">
      <c r="A568" s="225"/>
      <c r="B568" s="292" t="s">
        <v>49</v>
      </c>
      <c r="C568" s="113"/>
      <c r="D568" s="156"/>
      <c r="E568" s="154"/>
      <c r="F568" s="104"/>
      <c r="G568" s="154"/>
      <c r="H568" s="118"/>
      <c r="I568" s="118">
        <f>I570+I571</f>
        <v>38614</v>
      </c>
      <c r="J568" s="118">
        <v>81081.8</v>
      </c>
      <c r="K568" s="91">
        <v>126286.47199999999</v>
      </c>
    </row>
    <row r="569" spans="1:11" s="212" customFormat="1">
      <c r="A569" s="233"/>
      <c r="B569" s="293" t="s">
        <v>61</v>
      </c>
      <c r="C569" s="207"/>
      <c r="D569" s="208"/>
      <c r="E569" s="209"/>
      <c r="F569" s="210"/>
      <c r="G569" s="209"/>
      <c r="H569" s="117"/>
      <c r="I569" s="117"/>
      <c r="J569" s="117"/>
      <c r="K569" s="117"/>
    </row>
    <row r="570" spans="1:11" s="212" customFormat="1">
      <c r="A570" s="233"/>
      <c r="B570" s="293" t="s">
        <v>62</v>
      </c>
      <c r="C570" s="207"/>
      <c r="D570" s="208"/>
      <c r="E570" s="209"/>
      <c r="F570" s="210"/>
      <c r="G570" s="209"/>
      <c r="H570" s="117"/>
      <c r="I570" s="117">
        <v>39039.4</v>
      </c>
      <c r="J570" s="117">
        <v>81081.8</v>
      </c>
      <c r="K570" s="117">
        <v>126286.47199999999</v>
      </c>
    </row>
    <row r="571" spans="1:11" s="212" customFormat="1">
      <c r="A571" s="233"/>
      <c r="B571" s="293" t="s">
        <v>142</v>
      </c>
      <c r="C571" s="207"/>
      <c r="D571" s="208"/>
      <c r="E571" s="209"/>
      <c r="F571" s="210"/>
      <c r="G571" s="209"/>
      <c r="H571" s="117"/>
      <c r="I571" s="117">
        <v>-425.4</v>
      </c>
      <c r="J571" s="117"/>
      <c r="K571" s="117"/>
    </row>
    <row r="572" spans="1:11" s="3" customFormat="1">
      <c r="A572" s="225"/>
      <c r="B572" s="291" t="s">
        <v>50</v>
      </c>
      <c r="C572" s="113"/>
      <c r="D572" s="156"/>
      <c r="E572" s="154"/>
      <c r="F572" s="104"/>
      <c r="G572" s="154"/>
      <c r="H572" s="118"/>
      <c r="I572" s="106">
        <f>I573-I574</f>
        <v>-27466.3</v>
      </c>
      <c r="J572" s="106"/>
      <c r="K572" s="91">
        <v>0</v>
      </c>
    </row>
    <row r="573" spans="1:11" s="212" customFormat="1">
      <c r="A573" s="233"/>
      <c r="B573" s="293" t="s">
        <v>51</v>
      </c>
      <c r="C573" s="207"/>
      <c r="D573" s="208"/>
      <c r="E573" s="209"/>
      <c r="F573" s="210"/>
      <c r="G573" s="209"/>
      <c r="H573" s="117"/>
      <c r="I573" s="117"/>
      <c r="J573" s="117">
        <v>27466.3</v>
      </c>
      <c r="K573" s="117">
        <v>27466.3</v>
      </c>
    </row>
    <row r="574" spans="1:11" s="212" customFormat="1">
      <c r="A574" s="233"/>
      <c r="B574" s="293" t="s">
        <v>52</v>
      </c>
      <c r="C574" s="207"/>
      <c r="D574" s="208"/>
      <c r="E574" s="209"/>
      <c r="F574" s="210"/>
      <c r="G574" s="209"/>
      <c r="H574" s="117"/>
      <c r="I574" s="117">
        <v>27466.3</v>
      </c>
      <c r="J574" s="117">
        <v>27466.3</v>
      </c>
      <c r="K574" s="117">
        <v>27466.3</v>
      </c>
    </row>
    <row r="575" spans="1:11" s="3" customFormat="1" ht="42.75" customHeight="1">
      <c r="A575" s="225"/>
      <c r="B575" s="234" t="s">
        <v>220</v>
      </c>
      <c r="C575" s="229">
        <v>219</v>
      </c>
      <c r="D575" s="230"/>
      <c r="E575" s="216"/>
      <c r="F575" s="217"/>
      <c r="G575" s="216"/>
      <c r="H575" s="164"/>
      <c r="I575" s="164"/>
      <c r="J575" s="115"/>
      <c r="K575" s="132"/>
    </row>
    <row r="576" spans="1:11" s="3" customFormat="1">
      <c r="A576" s="231">
        <v>44</v>
      </c>
      <c r="B576" s="93" t="s">
        <v>27</v>
      </c>
      <c r="C576" s="119"/>
      <c r="D576" s="157" t="s">
        <v>160</v>
      </c>
      <c r="E576" s="157" t="s">
        <v>128</v>
      </c>
      <c r="F576" s="101">
        <v>70022</v>
      </c>
      <c r="G576" s="152" t="s">
        <v>103</v>
      </c>
      <c r="H576" s="115"/>
      <c r="I576" s="115"/>
      <c r="J576" s="116"/>
      <c r="K576" s="91"/>
    </row>
    <row r="577" spans="1:11" s="112" customFormat="1">
      <c r="A577" s="226"/>
      <c r="B577" s="94" t="s">
        <v>48</v>
      </c>
      <c r="C577" s="119"/>
      <c r="D577" s="157"/>
      <c r="E577" s="157"/>
      <c r="F577" s="101"/>
      <c r="G577" s="152"/>
      <c r="H577" s="115">
        <v>47887.6</v>
      </c>
      <c r="I577" s="115">
        <f t="shared" ref="I577" si="4">I579</f>
        <v>76164.23</v>
      </c>
      <c r="J577" s="115">
        <v>76763.600000000006</v>
      </c>
      <c r="K577" s="106">
        <v>69675.986999999994</v>
      </c>
    </row>
    <row r="578" spans="1:11" s="326" customFormat="1" ht="12.75">
      <c r="A578" s="314"/>
      <c r="B578" s="315" t="s">
        <v>188</v>
      </c>
      <c r="C578" s="324"/>
      <c r="D578" s="325"/>
      <c r="E578" s="325"/>
      <c r="F578" s="165"/>
      <c r="G578" s="166"/>
      <c r="H578" s="358"/>
      <c r="I578" s="358"/>
      <c r="J578" s="373">
        <v>75000</v>
      </c>
      <c r="K578" s="318">
        <v>63985.571040723975</v>
      </c>
    </row>
    <row r="579" spans="1:11" s="112" customFormat="1">
      <c r="A579" s="231"/>
      <c r="B579" s="94" t="s">
        <v>60</v>
      </c>
      <c r="C579" s="119"/>
      <c r="D579" s="157"/>
      <c r="E579" s="157"/>
      <c r="F579" s="101"/>
      <c r="G579" s="152"/>
      <c r="H579" s="115">
        <f>H580+H587+H586+H585</f>
        <v>47887.600000000006</v>
      </c>
      <c r="I579" s="115">
        <f>I580+I587+I585</f>
        <v>76164.23</v>
      </c>
      <c r="J579" s="115">
        <v>76763.600000000006</v>
      </c>
      <c r="K579" s="106">
        <v>69675.986999999994</v>
      </c>
    </row>
    <row r="580" spans="1:11" s="3" customFormat="1">
      <c r="A580" s="231"/>
      <c r="B580" s="292" t="s">
        <v>49</v>
      </c>
      <c r="C580" s="120"/>
      <c r="D580" s="160"/>
      <c r="E580" s="160"/>
      <c r="F580" s="133"/>
      <c r="G580" s="162"/>
      <c r="H580" s="116">
        <f>H581+H582+H584</f>
        <v>60387.9</v>
      </c>
      <c r="I580" s="116">
        <f t="shared" ref="I580" si="5">I581+I582+I584</f>
        <v>64842.799999999996</v>
      </c>
      <c r="J580" s="116">
        <v>72762.3</v>
      </c>
      <c r="K580" s="91">
        <v>66945.286999999997</v>
      </c>
    </row>
    <row r="581" spans="1:11" s="212" customFormat="1">
      <c r="A581" s="270"/>
      <c r="B581" s="293" t="s">
        <v>61</v>
      </c>
      <c r="C581" s="256"/>
      <c r="D581" s="257"/>
      <c r="E581" s="257"/>
      <c r="F581" s="272"/>
      <c r="G581" s="271"/>
      <c r="H581" s="187"/>
      <c r="I581" s="187"/>
      <c r="J581" s="187"/>
      <c r="K581" s="117"/>
    </row>
    <row r="582" spans="1:11" s="212" customFormat="1">
      <c r="A582" s="270"/>
      <c r="B582" s="293" t="s">
        <v>62</v>
      </c>
      <c r="C582" s="256"/>
      <c r="D582" s="257"/>
      <c r="E582" s="257"/>
      <c r="F582" s="272"/>
      <c r="G582" s="271"/>
      <c r="H582" s="187">
        <v>60381.5</v>
      </c>
      <c r="I582" s="187">
        <v>62618.7</v>
      </c>
      <c r="J582" s="187">
        <v>62035.1</v>
      </c>
      <c r="K582" s="117">
        <v>38554.686999999998</v>
      </c>
    </row>
    <row r="583" spans="1:11" s="212" customFormat="1">
      <c r="A583" s="270"/>
      <c r="B583" s="293" t="s">
        <v>147</v>
      </c>
      <c r="C583" s="256"/>
      <c r="D583" s="257"/>
      <c r="E583" s="257"/>
      <c r="F583" s="272"/>
      <c r="G583" s="271"/>
      <c r="H583" s="187">
        <v>0.3</v>
      </c>
      <c r="I583" s="187"/>
      <c r="J583" s="187"/>
      <c r="K583" s="117"/>
    </row>
    <row r="584" spans="1:11" s="212" customFormat="1">
      <c r="A584" s="270"/>
      <c r="B584" s="293" t="s">
        <v>69</v>
      </c>
      <c r="C584" s="256"/>
      <c r="D584" s="257"/>
      <c r="E584" s="257"/>
      <c r="F584" s="272"/>
      <c r="G584" s="271"/>
      <c r="H584" s="187">
        <v>6.4</v>
      </c>
      <c r="I584" s="187">
        <v>2224.1</v>
      </c>
      <c r="J584" s="187">
        <v>10727.2</v>
      </c>
      <c r="K584" s="117">
        <v>28390.6</v>
      </c>
    </row>
    <row r="585" spans="1:11" s="212" customFormat="1">
      <c r="A585" s="270"/>
      <c r="B585" s="293" t="s">
        <v>142</v>
      </c>
      <c r="C585" s="256"/>
      <c r="D585" s="257"/>
      <c r="E585" s="257"/>
      <c r="F585" s="272"/>
      <c r="G585" s="271"/>
      <c r="H585" s="187">
        <v>-587.29999999999995</v>
      </c>
      <c r="I585" s="187">
        <v>575.02</v>
      </c>
      <c r="J585" s="187"/>
      <c r="K585" s="117"/>
    </row>
    <row r="586" spans="1:11" s="212" customFormat="1">
      <c r="A586" s="270"/>
      <c r="B586" s="293" t="s">
        <v>144</v>
      </c>
      <c r="C586" s="256"/>
      <c r="D586" s="257"/>
      <c r="E586" s="257"/>
      <c r="F586" s="272"/>
      <c r="G586" s="271"/>
      <c r="H586" s="187">
        <v>16600</v>
      </c>
      <c r="I586" s="187"/>
      <c r="J586" s="187"/>
      <c r="K586" s="117"/>
    </row>
    <row r="587" spans="1:11" s="112" customFormat="1">
      <c r="A587" s="231"/>
      <c r="B587" s="94" t="s">
        <v>50</v>
      </c>
      <c r="C587" s="119"/>
      <c r="D587" s="157"/>
      <c r="E587" s="157"/>
      <c r="F587" s="101"/>
      <c r="G587" s="152"/>
      <c r="H587" s="115">
        <f>H588-H589</f>
        <v>-28512.999999999996</v>
      </c>
      <c r="I587" s="115">
        <f>I588-I589</f>
        <v>10746.409999999996</v>
      </c>
      <c r="J587" s="115">
        <v>4001.2999999999993</v>
      </c>
      <c r="K587" s="106">
        <v>2730.7</v>
      </c>
    </row>
    <row r="588" spans="1:11" s="212" customFormat="1">
      <c r="A588" s="270"/>
      <c r="B588" s="85" t="s">
        <v>51</v>
      </c>
      <c r="C588" s="256"/>
      <c r="D588" s="257"/>
      <c r="E588" s="257"/>
      <c r="F588" s="272"/>
      <c r="G588" s="271"/>
      <c r="H588" s="187">
        <v>7274.7</v>
      </c>
      <c r="I588" s="187">
        <v>35787.699999999997</v>
      </c>
      <c r="J588" s="187">
        <v>25041.3</v>
      </c>
      <c r="K588" s="117">
        <v>2730.7</v>
      </c>
    </row>
    <row r="589" spans="1:11" s="212" customFormat="1">
      <c r="A589" s="270"/>
      <c r="B589" s="85" t="s">
        <v>52</v>
      </c>
      <c r="C589" s="256"/>
      <c r="D589" s="257"/>
      <c r="E589" s="257"/>
      <c r="F589" s="272"/>
      <c r="G589" s="271"/>
      <c r="H589" s="187">
        <v>35787.699999999997</v>
      </c>
      <c r="I589" s="187">
        <v>25041.29</v>
      </c>
      <c r="J589" s="117">
        <v>21040</v>
      </c>
      <c r="K589" s="117"/>
    </row>
    <row r="590" spans="1:11" s="3" customFormat="1">
      <c r="A590" s="223">
        <v>45</v>
      </c>
      <c r="B590" s="124" t="s">
        <v>28</v>
      </c>
      <c r="C590" s="111"/>
      <c r="D590" s="155" t="s">
        <v>160</v>
      </c>
      <c r="E590" s="155" t="s">
        <v>128</v>
      </c>
      <c r="F590" s="102">
        <v>70102</v>
      </c>
      <c r="G590" s="153" t="s">
        <v>105</v>
      </c>
      <c r="H590" s="106"/>
      <c r="I590" s="106"/>
      <c r="J590" s="106"/>
      <c r="K590" s="91"/>
    </row>
    <row r="591" spans="1:11" s="112" customFormat="1">
      <c r="A591" s="226"/>
      <c r="B591" s="94" t="s">
        <v>48</v>
      </c>
      <c r="C591" s="111"/>
      <c r="D591" s="155"/>
      <c r="E591" s="155"/>
      <c r="F591" s="102"/>
      <c r="G591" s="153"/>
      <c r="H591" s="106">
        <v>-55273.5</v>
      </c>
      <c r="I591" s="106">
        <f>I593</f>
        <v>37346.36</v>
      </c>
      <c r="J591" s="106">
        <v>37838.5</v>
      </c>
      <c r="K591" s="106">
        <v>31763.200000000001</v>
      </c>
    </row>
    <row r="592" spans="1:11" s="326" customFormat="1" ht="12.75">
      <c r="A592" s="314"/>
      <c r="B592" s="315" t="s">
        <v>188</v>
      </c>
      <c r="C592" s="340"/>
      <c r="D592" s="341"/>
      <c r="E592" s="341"/>
      <c r="F592" s="316"/>
      <c r="G592" s="317"/>
      <c r="H592" s="170"/>
      <c r="I592" s="170"/>
      <c r="J592" s="170"/>
      <c r="K592" s="318"/>
    </row>
    <row r="593" spans="1:11" s="112" customFormat="1">
      <c r="A593" s="223"/>
      <c r="B593" s="94" t="s">
        <v>60</v>
      </c>
      <c r="C593" s="111"/>
      <c r="D593" s="155"/>
      <c r="E593" s="155"/>
      <c r="F593" s="102"/>
      <c r="G593" s="153"/>
      <c r="H593" s="106">
        <f>H599+H597</f>
        <v>-55273.5</v>
      </c>
      <c r="I593" s="106">
        <f t="shared" ref="I593" si="6">I599+I597</f>
        <v>37346.36</v>
      </c>
      <c r="J593" s="106">
        <v>37838.5</v>
      </c>
      <c r="K593" s="106">
        <v>31763.200000000001</v>
      </c>
    </row>
    <row r="594" spans="1:11" s="3" customFormat="1">
      <c r="A594" s="225"/>
      <c r="B594" s="95" t="s">
        <v>49</v>
      </c>
      <c r="C594" s="113"/>
      <c r="D594" s="156"/>
      <c r="E594" s="156"/>
      <c r="F594" s="104"/>
      <c r="G594" s="154"/>
      <c r="H594" s="118">
        <f>H595+H596</f>
        <v>0</v>
      </c>
      <c r="I594" s="118">
        <f>I595+I596</f>
        <v>0</v>
      </c>
      <c r="J594" s="118">
        <v>0</v>
      </c>
      <c r="K594" s="91">
        <v>0</v>
      </c>
    </row>
    <row r="595" spans="1:11" s="212" customFormat="1">
      <c r="A595" s="233"/>
      <c r="B595" s="85" t="s">
        <v>61</v>
      </c>
      <c r="C595" s="207"/>
      <c r="D595" s="208"/>
      <c r="E595" s="208"/>
      <c r="F595" s="210"/>
      <c r="G595" s="209"/>
      <c r="H595" s="117"/>
      <c r="I595" s="117"/>
      <c r="J595" s="117"/>
      <c r="K595" s="117"/>
    </row>
    <row r="596" spans="1:11" s="212" customFormat="1">
      <c r="A596" s="233"/>
      <c r="B596" s="85" t="s">
        <v>62</v>
      </c>
      <c r="C596" s="207"/>
      <c r="D596" s="208"/>
      <c r="E596" s="208"/>
      <c r="F596" s="210"/>
      <c r="G596" s="209"/>
      <c r="H596" s="117"/>
      <c r="I596" s="117"/>
      <c r="J596" s="117"/>
      <c r="K596" s="117"/>
    </row>
    <row r="597" spans="1:11" s="212" customFormat="1">
      <c r="A597" s="233"/>
      <c r="B597" s="85" t="s">
        <v>142</v>
      </c>
      <c r="C597" s="207"/>
      <c r="D597" s="208"/>
      <c r="E597" s="208"/>
      <c r="F597" s="210"/>
      <c r="G597" s="209"/>
      <c r="H597" s="117">
        <v>6420.8</v>
      </c>
      <c r="I597" s="117">
        <v>-1559.66</v>
      </c>
      <c r="J597" s="117"/>
      <c r="K597" s="117"/>
    </row>
    <row r="598" spans="1:11" s="212" customFormat="1">
      <c r="A598" s="233"/>
      <c r="B598" s="85" t="s">
        <v>147</v>
      </c>
      <c r="C598" s="207"/>
      <c r="D598" s="208"/>
      <c r="E598" s="208"/>
      <c r="F598" s="210"/>
      <c r="G598" s="209"/>
      <c r="H598" s="117">
        <v>67686.100000000006</v>
      </c>
      <c r="I598" s="117"/>
      <c r="J598" s="117"/>
      <c r="K598" s="117"/>
    </row>
    <row r="599" spans="1:11" s="112" customFormat="1">
      <c r="A599" s="223"/>
      <c r="B599" s="94" t="s">
        <v>50</v>
      </c>
      <c r="C599" s="111"/>
      <c r="D599" s="155"/>
      <c r="E599" s="155"/>
      <c r="F599" s="102"/>
      <c r="G599" s="153"/>
      <c r="H599" s="106">
        <f>H600-H601</f>
        <v>-61694.3</v>
      </c>
      <c r="I599" s="106">
        <f>I600-I601</f>
        <v>38906.020000000004</v>
      </c>
      <c r="J599" s="106">
        <v>37838.5</v>
      </c>
      <c r="K599" s="106">
        <v>31763.200000000001</v>
      </c>
    </row>
    <row r="600" spans="1:11" s="212" customFormat="1">
      <c r="A600" s="233"/>
      <c r="B600" s="85" t="s">
        <v>51</v>
      </c>
      <c r="C600" s="207"/>
      <c r="D600" s="208"/>
      <c r="E600" s="208"/>
      <c r="F600" s="210"/>
      <c r="G600" s="209"/>
      <c r="H600" s="117">
        <v>50855.5</v>
      </c>
      <c r="I600" s="117">
        <v>112549.8</v>
      </c>
      <c r="J600" s="117">
        <v>73643.8</v>
      </c>
      <c r="K600" s="117">
        <v>31763.200000000001</v>
      </c>
    </row>
    <row r="601" spans="1:11" s="212" customFormat="1">
      <c r="A601" s="233"/>
      <c r="B601" s="85" t="s">
        <v>52</v>
      </c>
      <c r="C601" s="207"/>
      <c r="D601" s="208"/>
      <c r="E601" s="208"/>
      <c r="F601" s="210"/>
      <c r="G601" s="209"/>
      <c r="H601" s="117">
        <v>112549.8</v>
      </c>
      <c r="I601" s="117">
        <v>73643.78</v>
      </c>
      <c r="J601" s="117">
        <v>35805.300000000003</v>
      </c>
      <c r="K601" s="117"/>
    </row>
    <row r="602" spans="1:11" s="3" customFormat="1">
      <c r="A602" s="223">
        <v>46</v>
      </c>
      <c r="B602" s="93" t="s">
        <v>30</v>
      </c>
      <c r="C602" s="111"/>
      <c r="D602" s="155" t="s">
        <v>130</v>
      </c>
      <c r="E602" s="155" t="s">
        <v>125</v>
      </c>
      <c r="F602" s="102">
        <v>70113</v>
      </c>
      <c r="G602" s="153" t="s">
        <v>114</v>
      </c>
      <c r="H602" s="106"/>
      <c r="I602" s="106"/>
      <c r="J602" s="106"/>
      <c r="K602" s="91"/>
    </row>
    <row r="603" spans="1:11" s="112" customFormat="1">
      <c r="A603" s="226"/>
      <c r="B603" s="94" t="s">
        <v>48</v>
      </c>
      <c r="C603" s="111"/>
      <c r="D603" s="155"/>
      <c r="E603" s="155"/>
      <c r="F603" s="102"/>
      <c r="G603" s="153"/>
      <c r="H603" s="106">
        <v>203.1</v>
      </c>
      <c r="I603" s="106">
        <f>I605</f>
        <v>3346.8599999999997</v>
      </c>
      <c r="J603" s="106">
        <v>3549.1</v>
      </c>
      <c r="K603" s="106">
        <v>2936.8204977375563</v>
      </c>
    </row>
    <row r="604" spans="1:11" s="326" customFormat="1" ht="12.75">
      <c r="A604" s="314"/>
      <c r="B604" s="315" t="s">
        <v>188</v>
      </c>
      <c r="C604" s="340"/>
      <c r="D604" s="341"/>
      <c r="E604" s="341"/>
      <c r="F604" s="316"/>
      <c r="G604" s="317"/>
      <c r="H604" s="170"/>
      <c r="I604" s="170"/>
      <c r="J604" s="170"/>
      <c r="K604" s="318"/>
    </row>
    <row r="605" spans="1:11" s="112" customFormat="1">
      <c r="A605" s="223"/>
      <c r="B605" s="94" t="s">
        <v>60</v>
      </c>
      <c r="C605" s="111"/>
      <c r="D605" s="155"/>
      <c r="E605" s="155"/>
      <c r="F605" s="102"/>
      <c r="G605" s="153"/>
      <c r="H605" s="106">
        <f>H606+H610+H609</f>
        <v>203.10000000000005</v>
      </c>
      <c r="I605" s="106">
        <f>I606+I610+I609</f>
        <v>3346.8599999999997</v>
      </c>
      <c r="J605" s="106">
        <v>3549.1</v>
      </c>
      <c r="K605" s="106">
        <v>2936.8204977375563</v>
      </c>
    </row>
    <row r="606" spans="1:11" s="3" customFormat="1">
      <c r="A606" s="225"/>
      <c r="B606" s="292" t="s">
        <v>49</v>
      </c>
      <c r="C606" s="113"/>
      <c r="D606" s="156"/>
      <c r="E606" s="156"/>
      <c r="F606" s="104"/>
      <c r="G606" s="154"/>
      <c r="H606" s="118">
        <f>H607+H608</f>
        <v>1290.7</v>
      </c>
      <c r="I606" s="118">
        <f>I607+I608</f>
        <v>3732.18</v>
      </c>
      <c r="J606" s="118">
        <v>3077.6</v>
      </c>
      <c r="K606" s="91">
        <v>2588.8204977375563</v>
      </c>
    </row>
    <row r="607" spans="1:11" s="212" customFormat="1">
      <c r="A607" s="233"/>
      <c r="B607" s="293" t="s">
        <v>61</v>
      </c>
      <c r="C607" s="207"/>
      <c r="D607" s="208"/>
      <c r="E607" s="208"/>
      <c r="F607" s="210"/>
      <c r="G607" s="209"/>
      <c r="H607" s="117">
        <v>1290.7</v>
      </c>
      <c r="I607" s="117">
        <v>3732.18</v>
      </c>
      <c r="J607" s="117">
        <v>3077.6</v>
      </c>
      <c r="K607" s="117">
        <v>2588.8204977375563</v>
      </c>
    </row>
    <row r="608" spans="1:11" s="212" customFormat="1">
      <c r="A608" s="233"/>
      <c r="B608" s="293" t="s">
        <v>62</v>
      </c>
      <c r="C608" s="207"/>
      <c r="D608" s="208"/>
      <c r="E608" s="208"/>
      <c r="F608" s="210"/>
      <c r="G608" s="209"/>
      <c r="H608" s="117"/>
      <c r="I608" s="117"/>
      <c r="J608" s="117"/>
      <c r="K608" s="117"/>
    </row>
    <row r="609" spans="1:11" s="212" customFormat="1">
      <c r="A609" s="233"/>
      <c r="B609" s="293" t="s">
        <v>142</v>
      </c>
      <c r="C609" s="207"/>
      <c r="D609" s="208"/>
      <c r="E609" s="208"/>
      <c r="F609" s="210"/>
      <c r="G609" s="209"/>
      <c r="H609" s="117">
        <v>149.9</v>
      </c>
      <c r="I609" s="117">
        <v>23.99</v>
      </c>
      <c r="J609" s="194"/>
      <c r="K609" s="117"/>
    </row>
    <row r="610" spans="1:11" s="112" customFormat="1">
      <c r="A610" s="223"/>
      <c r="B610" s="291" t="s">
        <v>50</v>
      </c>
      <c r="C610" s="111"/>
      <c r="D610" s="155"/>
      <c r="E610" s="155"/>
      <c r="F610" s="102"/>
      <c r="G610" s="153"/>
      <c r="H610" s="106">
        <f>H611-H612</f>
        <v>-1237.5</v>
      </c>
      <c r="I610" s="106">
        <f>I611-I612</f>
        <v>-409.30999999999995</v>
      </c>
      <c r="J610" s="106">
        <v>471.5</v>
      </c>
      <c r="K610" s="106">
        <v>348</v>
      </c>
    </row>
    <row r="611" spans="1:11" s="212" customFormat="1">
      <c r="A611" s="233"/>
      <c r="B611" s="293" t="s">
        <v>51</v>
      </c>
      <c r="C611" s="207"/>
      <c r="D611" s="208"/>
      <c r="E611" s="208"/>
      <c r="F611" s="210"/>
      <c r="G611" s="209"/>
      <c r="H611" s="117"/>
      <c r="I611" s="117">
        <v>1237.5</v>
      </c>
      <c r="J611" s="187">
        <v>1646.8</v>
      </c>
      <c r="K611" s="117">
        <v>1175.3</v>
      </c>
    </row>
    <row r="612" spans="1:11" s="212" customFormat="1">
      <c r="A612" s="233"/>
      <c r="B612" s="293" t="s">
        <v>52</v>
      </c>
      <c r="C612" s="207"/>
      <c r="D612" s="208"/>
      <c r="E612" s="208"/>
      <c r="F612" s="210"/>
      <c r="G612" s="209"/>
      <c r="H612" s="117">
        <v>1237.5</v>
      </c>
      <c r="I612" s="117">
        <v>1646.81</v>
      </c>
      <c r="J612" s="117">
        <v>1175.3</v>
      </c>
      <c r="K612" s="117">
        <v>827.3</v>
      </c>
    </row>
    <row r="613" spans="1:11" s="3" customFormat="1" ht="47.25">
      <c r="A613" s="223">
        <v>47</v>
      </c>
      <c r="B613" s="93" t="s">
        <v>29</v>
      </c>
      <c r="C613" s="111"/>
      <c r="D613" s="155" t="s">
        <v>130</v>
      </c>
      <c r="E613" s="155" t="s">
        <v>125</v>
      </c>
      <c r="F613" s="102">
        <v>70114</v>
      </c>
      <c r="G613" s="153" t="s">
        <v>108</v>
      </c>
      <c r="H613" s="106"/>
      <c r="I613" s="106"/>
      <c r="J613" s="106"/>
      <c r="K613" s="91"/>
    </row>
    <row r="614" spans="1:11" s="3" customFormat="1">
      <c r="A614" s="225"/>
      <c r="B614" s="94" t="s">
        <v>48</v>
      </c>
      <c r="C614" s="113"/>
      <c r="D614" s="156"/>
      <c r="E614" s="156"/>
      <c r="F614" s="104"/>
      <c r="G614" s="154"/>
      <c r="H614" s="106">
        <v>186.6</v>
      </c>
      <c r="I614" s="106">
        <f>I616</f>
        <v>1953.1699999999998</v>
      </c>
      <c r="J614" s="106">
        <v>1229.5999999999999</v>
      </c>
      <c r="K614" s="91"/>
    </row>
    <row r="615" spans="1:11" s="326" customFormat="1" ht="12.75">
      <c r="A615" s="321"/>
      <c r="B615" s="315" t="s">
        <v>188</v>
      </c>
      <c r="C615" s="340"/>
      <c r="D615" s="341"/>
      <c r="E615" s="341"/>
      <c r="F615" s="316"/>
      <c r="G615" s="317"/>
      <c r="H615" s="170"/>
      <c r="I615" s="170"/>
      <c r="J615" s="170"/>
      <c r="K615" s="318"/>
    </row>
    <row r="616" spans="1:11" s="3" customFormat="1">
      <c r="A616" s="225"/>
      <c r="B616" s="94" t="s">
        <v>60</v>
      </c>
      <c r="C616" s="113"/>
      <c r="D616" s="156"/>
      <c r="E616" s="156"/>
      <c r="F616" s="104"/>
      <c r="G616" s="154"/>
      <c r="H616" s="106">
        <f>H617+H621+H620</f>
        <v>186.60000000000036</v>
      </c>
      <c r="I616" s="106">
        <f>I621+I620</f>
        <v>1953.1699999999998</v>
      </c>
      <c r="J616" s="106">
        <v>1229.5999999999999</v>
      </c>
      <c r="K616" s="91"/>
    </row>
    <row r="617" spans="1:11" s="3" customFormat="1">
      <c r="A617" s="225"/>
      <c r="B617" s="292" t="s">
        <v>49</v>
      </c>
      <c r="C617" s="113"/>
      <c r="D617" s="156"/>
      <c r="E617" s="156"/>
      <c r="F617" s="104"/>
      <c r="G617" s="154"/>
      <c r="H617" s="118">
        <f>H618+H619</f>
        <v>3321.8</v>
      </c>
      <c r="I617" s="118">
        <f>I618+I619</f>
        <v>0</v>
      </c>
      <c r="J617" s="91"/>
      <c r="K617" s="91"/>
    </row>
    <row r="618" spans="1:11" s="212" customFormat="1">
      <c r="A618" s="233"/>
      <c r="B618" s="293" t="s">
        <v>61</v>
      </c>
      <c r="C618" s="207"/>
      <c r="D618" s="208"/>
      <c r="E618" s="208"/>
      <c r="F618" s="210"/>
      <c r="G618" s="209"/>
      <c r="H618" s="117">
        <v>3321.8</v>
      </c>
      <c r="I618" s="117"/>
      <c r="J618" s="117"/>
      <c r="K618" s="117"/>
    </row>
    <row r="619" spans="1:11" s="212" customFormat="1">
      <c r="A619" s="233"/>
      <c r="B619" s="293" t="s">
        <v>62</v>
      </c>
      <c r="C619" s="207"/>
      <c r="D619" s="208"/>
      <c r="E619" s="208"/>
      <c r="F619" s="210"/>
      <c r="G619" s="209"/>
      <c r="H619" s="117"/>
      <c r="I619" s="117"/>
      <c r="J619" s="117"/>
      <c r="K619" s="117"/>
    </row>
    <row r="620" spans="1:11" s="212" customFormat="1">
      <c r="A620" s="233"/>
      <c r="B620" s="293" t="s">
        <v>142</v>
      </c>
      <c r="C620" s="207"/>
      <c r="D620" s="208"/>
      <c r="E620" s="208"/>
      <c r="F620" s="210"/>
      <c r="G620" s="209"/>
      <c r="H620" s="117">
        <v>61</v>
      </c>
      <c r="I620" s="117">
        <v>-13.42</v>
      </c>
      <c r="J620" s="117"/>
      <c r="K620" s="117"/>
    </row>
    <row r="621" spans="1:11" s="3" customFormat="1">
      <c r="A621" s="223"/>
      <c r="B621" s="291" t="s">
        <v>50</v>
      </c>
      <c r="C621" s="111"/>
      <c r="D621" s="155"/>
      <c r="E621" s="155"/>
      <c r="F621" s="102"/>
      <c r="G621" s="153"/>
      <c r="H621" s="106">
        <f>H622-H623</f>
        <v>-3196.2</v>
      </c>
      <c r="I621" s="106">
        <f>I622-I623</f>
        <v>1966.59</v>
      </c>
      <c r="J621" s="106">
        <v>1229.5999999999999</v>
      </c>
      <c r="K621" s="91"/>
    </row>
    <row r="622" spans="1:11" s="212" customFormat="1">
      <c r="A622" s="233"/>
      <c r="B622" s="293" t="s">
        <v>51</v>
      </c>
      <c r="C622" s="207"/>
      <c r="D622" s="208"/>
      <c r="E622" s="208"/>
      <c r="F622" s="210"/>
      <c r="G622" s="209"/>
      <c r="H622" s="117"/>
      <c r="I622" s="117">
        <v>3196.2</v>
      </c>
      <c r="J622" s="187">
        <v>1229.5999999999999</v>
      </c>
      <c r="K622" s="117">
        <v>1229.5999999999999</v>
      </c>
    </row>
    <row r="623" spans="1:11" s="212" customFormat="1">
      <c r="A623" s="233"/>
      <c r="B623" s="293" t="s">
        <v>52</v>
      </c>
      <c r="C623" s="207"/>
      <c r="D623" s="208"/>
      <c r="E623" s="208"/>
      <c r="F623" s="210"/>
      <c r="G623" s="209"/>
      <c r="H623" s="117">
        <v>3196.2</v>
      </c>
      <c r="I623" s="117">
        <v>1229.6099999999999</v>
      </c>
      <c r="J623" s="187"/>
      <c r="K623" s="117">
        <v>1229.5999999999999</v>
      </c>
    </row>
    <row r="624" spans="1:11" s="3" customFormat="1" ht="31.5">
      <c r="A624" s="223">
        <v>48</v>
      </c>
      <c r="B624" s="124" t="s">
        <v>58</v>
      </c>
      <c r="C624" s="111"/>
      <c r="D624" s="155" t="s">
        <v>131</v>
      </c>
      <c r="E624" s="153" t="s">
        <v>125</v>
      </c>
      <c r="F624" s="102">
        <v>70050</v>
      </c>
      <c r="G624" s="153" t="s">
        <v>97</v>
      </c>
      <c r="H624" s="106"/>
      <c r="I624" s="106"/>
      <c r="J624" s="106"/>
      <c r="K624" s="132"/>
    </row>
    <row r="625" spans="1:11" s="3" customFormat="1">
      <c r="A625" s="224"/>
      <c r="B625" s="94" t="s">
        <v>48</v>
      </c>
      <c r="C625" s="113"/>
      <c r="D625" s="156"/>
      <c r="E625" s="154"/>
      <c r="F625" s="104"/>
      <c r="G625" s="154"/>
      <c r="H625" s="106">
        <v>19840.5</v>
      </c>
      <c r="I625" s="106">
        <v>15573.74</v>
      </c>
      <c r="J625" s="106">
        <v>4809.0999999999995</v>
      </c>
      <c r="K625" s="132">
        <v>0</v>
      </c>
    </row>
    <row r="626" spans="1:11" s="326" customFormat="1" ht="12.75">
      <c r="A626" s="314"/>
      <c r="B626" s="315" t="s">
        <v>188</v>
      </c>
      <c r="C626" s="340"/>
      <c r="D626" s="341"/>
      <c r="E626" s="317"/>
      <c r="F626" s="316"/>
      <c r="G626" s="317"/>
      <c r="H626" s="170"/>
      <c r="I626" s="170"/>
      <c r="J626" s="318">
        <v>4395</v>
      </c>
      <c r="K626" s="355"/>
    </row>
    <row r="627" spans="1:11" s="3" customFormat="1">
      <c r="A627" s="225"/>
      <c r="B627" s="94" t="s">
        <v>60</v>
      </c>
      <c r="C627" s="113"/>
      <c r="D627" s="156"/>
      <c r="E627" s="154"/>
      <c r="F627" s="104"/>
      <c r="G627" s="154"/>
      <c r="H627" s="106">
        <f>H628+H635+H633+H631</f>
        <v>19840.5</v>
      </c>
      <c r="I627" s="106">
        <v>15573.74</v>
      </c>
      <c r="J627" s="106">
        <v>4809.0999999999995</v>
      </c>
      <c r="K627" s="132">
        <v>0</v>
      </c>
    </row>
    <row r="628" spans="1:11" s="3" customFormat="1">
      <c r="A628" s="225"/>
      <c r="B628" s="292" t="s">
        <v>49</v>
      </c>
      <c r="C628" s="113"/>
      <c r="D628" s="156"/>
      <c r="E628" s="154"/>
      <c r="F628" s="104"/>
      <c r="G628" s="154"/>
      <c r="H628" s="118">
        <f>H629+H630</f>
        <v>18323.900000000001</v>
      </c>
      <c r="I628" s="118">
        <v>28530.639999999999</v>
      </c>
      <c r="J628" s="118">
        <v>4809.0999999999995</v>
      </c>
      <c r="K628" s="132">
        <v>0</v>
      </c>
    </row>
    <row r="629" spans="1:11" s="212" customFormat="1">
      <c r="A629" s="233"/>
      <c r="B629" s="293" t="s">
        <v>61</v>
      </c>
      <c r="C629" s="207"/>
      <c r="D629" s="208"/>
      <c r="E629" s="209"/>
      <c r="F629" s="210"/>
      <c r="G629" s="209"/>
      <c r="H629" s="117"/>
      <c r="I629" s="117">
        <v>929.2</v>
      </c>
      <c r="J629" s="117">
        <v>265.7</v>
      </c>
      <c r="K629" s="259"/>
    </row>
    <row r="630" spans="1:11" s="212" customFormat="1">
      <c r="A630" s="233"/>
      <c r="B630" s="293" t="s">
        <v>62</v>
      </c>
      <c r="C630" s="207"/>
      <c r="D630" s="208"/>
      <c r="E630" s="209"/>
      <c r="F630" s="210"/>
      <c r="G630" s="209"/>
      <c r="H630" s="117">
        <v>18323.900000000001</v>
      </c>
      <c r="I630" s="117">
        <f>26439.61+0.5</f>
        <v>26440.11</v>
      </c>
      <c r="J630" s="117">
        <v>4543.3999999999996</v>
      </c>
      <c r="K630" s="259"/>
    </row>
    <row r="631" spans="1:11" s="267" customFormat="1">
      <c r="A631" s="233"/>
      <c r="B631" s="293" t="s">
        <v>142</v>
      </c>
      <c r="C631" s="207"/>
      <c r="D631" s="208"/>
      <c r="E631" s="209"/>
      <c r="F631" s="210"/>
      <c r="G631" s="209"/>
      <c r="H631" s="117">
        <v>3737</v>
      </c>
      <c r="I631" s="117">
        <v>126.58</v>
      </c>
      <c r="J631" s="117"/>
      <c r="K631" s="276"/>
    </row>
    <row r="632" spans="1:11" s="212" customFormat="1">
      <c r="A632" s="233"/>
      <c r="B632" s="293" t="s">
        <v>147</v>
      </c>
      <c r="C632" s="207"/>
      <c r="D632" s="208"/>
      <c r="E632" s="209"/>
      <c r="F632" s="210"/>
      <c r="G632" s="209"/>
      <c r="H632" s="117">
        <v>87.2</v>
      </c>
      <c r="I632" s="117">
        <v>-30241.68</v>
      </c>
      <c r="J632" s="117"/>
      <c r="K632" s="259"/>
    </row>
    <row r="633" spans="1:11" s="212" customFormat="1">
      <c r="A633" s="233"/>
      <c r="B633" s="293" t="s">
        <v>144</v>
      </c>
      <c r="C633" s="207"/>
      <c r="D633" s="208"/>
      <c r="E633" s="209"/>
      <c r="F633" s="210"/>
      <c r="G633" s="209"/>
      <c r="H633" s="117">
        <v>497.6</v>
      </c>
      <c r="I633" s="117"/>
      <c r="J633" s="117"/>
      <c r="K633" s="259"/>
    </row>
    <row r="634" spans="1:11" s="266" customFormat="1">
      <c r="A634" s="233"/>
      <c r="B634" s="293" t="s">
        <v>173</v>
      </c>
      <c r="C634" s="207"/>
      <c r="D634" s="208"/>
      <c r="E634" s="209"/>
      <c r="F634" s="210"/>
      <c r="G634" s="209"/>
      <c r="H634" s="117"/>
      <c r="I634" s="117">
        <v>1161.83</v>
      </c>
      <c r="J634" s="117"/>
      <c r="K634" s="194"/>
    </row>
    <row r="635" spans="1:11" s="2" customFormat="1">
      <c r="A635" s="223"/>
      <c r="B635" s="291" t="s">
        <v>50</v>
      </c>
      <c r="C635" s="111"/>
      <c r="D635" s="155"/>
      <c r="E635" s="153"/>
      <c r="F635" s="102"/>
      <c r="G635" s="153"/>
      <c r="H635" s="106">
        <f>H636-H637</f>
        <v>-2718</v>
      </c>
      <c r="I635" s="106">
        <v>17158.2</v>
      </c>
      <c r="J635" s="106">
        <v>0</v>
      </c>
      <c r="K635" s="91">
        <v>0</v>
      </c>
    </row>
    <row r="636" spans="1:11" s="255" customFormat="1">
      <c r="A636" s="233"/>
      <c r="B636" s="293" t="s">
        <v>51</v>
      </c>
      <c r="C636" s="207"/>
      <c r="D636" s="208"/>
      <c r="E636" s="209"/>
      <c r="F636" s="210"/>
      <c r="G636" s="209"/>
      <c r="H636" s="117">
        <v>14769.5</v>
      </c>
      <c r="I636" s="117">
        <v>17487.5</v>
      </c>
      <c r="J636" s="117">
        <v>328.8</v>
      </c>
      <c r="K636" s="117">
        <v>328.8</v>
      </c>
    </row>
    <row r="637" spans="1:11" s="255" customFormat="1">
      <c r="A637" s="233"/>
      <c r="B637" s="293" t="s">
        <v>52</v>
      </c>
      <c r="C637" s="207"/>
      <c r="D637" s="208"/>
      <c r="E637" s="209"/>
      <c r="F637" s="210"/>
      <c r="G637" s="209"/>
      <c r="H637" s="117">
        <v>17487.5</v>
      </c>
      <c r="I637" s="117">
        <f>329.3-0.5</f>
        <v>328.8</v>
      </c>
      <c r="J637" s="117">
        <v>328.8</v>
      </c>
      <c r="K637" s="117">
        <v>328.8</v>
      </c>
    </row>
    <row r="638" spans="1:11" s="2" customFormat="1" ht="31.5">
      <c r="A638" s="223">
        <v>49</v>
      </c>
      <c r="B638" s="93" t="s">
        <v>11</v>
      </c>
      <c r="C638" s="119"/>
      <c r="D638" s="157" t="s">
        <v>131</v>
      </c>
      <c r="E638" s="153" t="s">
        <v>125</v>
      </c>
      <c r="F638" s="102">
        <v>70057</v>
      </c>
      <c r="G638" s="153" t="s">
        <v>98</v>
      </c>
      <c r="H638" s="106"/>
      <c r="I638" s="106"/>
      <c r="J638" s="106"/>
      <c r="K638" s="91"/>
    </row>
    <row r="639" spans="1:11" s="108" customFormat="1">
      <c r="A639" s="226"/>
      <c r="B639" s="94" t="s">
        <v>48</v>
      </c>
      <c r="C639" s="119"/>
      <c r="D639" s="157"/>
      <c r="E639" s="153"/>
      <c r="F639" s="102"/>
      <c r="G639" s="153"/>
      <c r="H639" s="106">
        <v>118260.4</v>
      </c>
      <c r="I639" s="106">
        <f>I641</f>
        <v>20276.410000000003</v>
      </c>
      <c r="J639" s="106">
        <v>35999.999999999964</v>
      </c>
      <c r="K639" s="106">
        <v>10550.9</v>
      </c>
    </row>
    <row r="640" spans="1:11" s="319" customFormat="1" ht="12.75">
      <c r="A640" s="314"/>
      <c r="B640" s="315" t="s">
        <v>188</v>
      </c>
      <c r="C640" s="324"/>
      <c r="D640" s="325"/>
      <c r="E640" s="317"/>
      <c r="F640" s="316"/>
      <c r="G640" s="317"/>
      <c r="H640" s="170"/>
      <c r="I640" s="170"/>
      <c r="J640" s="170"/>
      <c r="K640" s="318"/>
    </row>
    <row r="641" spans="1:11" s="108" customFormat="1">
      <c r="A641" s="223"/>
      <c r="B641" s="94" t="s">
        <v>60</v>
      </c>
      <c r="C641" s="119"/>
      <c r="D641" s="157"/>
      <c r="E641" s="153"/>
      <c r="F641" s="102"/>
      <c r="G641" s="153"/>
      <c r="H641" s="106">
        <f>H642+H647+H645</f>
        <v>118260.4</v>
      </c>
      <c r="I641" s="106">
        <f>I642+I646+I645+I647</f>
        <v>20276.410000000003</v>
      </c>
      <c r="J641" s="106">
        <v>35999.999999999964</v>
      </c>
      <c r="K641" s="106">
        <v>10550.9</v>
      </c>
    </row>
    <row r="642" spans="1:11" s="108" customFormat="1">
      <c r="A642" s="225"/>
      <c r="B642" s="292" t="s">
        <v>49</v>
      </c>
      <c r="C642" s="86"/>
      <c r="D642" s="158"/>
      <c r="E642" s="154"/>
      <c r="F642" s="104"/>
      <c r="G642" s="154"/>
      <c r="H642" s="118">
        <f>H644+H643</f>
        <v>169481.60000000001</v>
      </c>
      <c r="I642" s="118">
        <f>I644+I643</f>
        <v>49033.08</v>
      </c>
      <c r="J642" s="118">
        <v>296049.59999999998</v>
      </c>
      <c r="K642" s="106">
        <v>0</v>
      </c>
    </row>
    <row r="643" spans="1:11" s="255" customFormat="1">
      <c r="A643" s="233"/>
      <c r="B643" s="293" t="s">
        <v>61</v>
      </c>
      <c r="C643" s="256"/>
      <c r="D643" s="257"/>
      <c r="E643" s="209"/>
      <c r="F643" s="210"/>
      <c r="G643" s="209"/>
      <c r="H643" s="117"/>
      <c r="I643" s="117"/>
      <c r="J643" s="117"/>
      <c r="K643" s="117"/>
    </row>
    <row r="644" spans="1:11" s="255" customFormat="1">
      <c r="A644" s="233"/>
      <c r="B644" s="293" t="s">
        <v>62</v>
      </c>
      <c r="C644" s="256"/>
      <c r="D644" s="257"/>
      <c r="E644" s="209"/>
      <c r="F644" s="210"/>
      <c r="G644" s="209"/>
      <c r="H644" s="117">
        <v>169481.60000000001</v>
      </c>
      <c r="I644" s="117">
        <v>49033.08</v>
      </c>
      <c r="J644" s="117">
        <v>296049.59999999998</v>
      </c>
      <c r="K644" s="117"/>
    </row>
    <row r="645" spans="1:11" s="255" customFormat="1">
      <c r="A645" s="233"/>
      <c r="B645" s="293" t="s">
        <v>142</v>
      </c>
      <c r="C645" s="256"/>
      <c r="D645" s="257"/>
      <c r="E645" s="209"/>
      <c r="F645" s="210"/>
      <c r="G645" s="209"/>
      <c r="H645" s="117">
        <v>2275</v>
      </c>
      <c r="I645" s="117">
        <v>925.72</v>
      </c>
      <c r="J645" s="117"/>
      <c r="K645" s="117"/>
    </row>
    <row r="646" spans="1:11" s="255" customFormat="1">
      <c r="A646" s="233"/>
      <c r="B646" s="293" t="s">
        <v>147</v>
      </c>
      <c r="C646" s="256"/>
      <c r="D646" s="257"/>
      <c r="E646" s="209"/>
      <c r="F646" s="210"/>
      <c r="G646" s="209"/>
      <c r="H646" s="117"/>
      <c r="I646" s="117">
        <v>-49908.72</v>
      </c>
      <c r="J646" s="117">
        <v>-272296.2</v>
      </c>
      <c r="K646" s="117"/>
    </row>
    <row r="647" spans="1:11" s="108" customFormat="1">
      <c r="A647" s="223"/>
      <c r="B647" s="291" t="s">
        <v>50</v>
      </c>
      <c r="C647" s="119"/>
      <c r="D647" s="157"/>
      <c r="E647" s="153"/>
      <c r="F647" s="102"/>
      <c r="G647" s="153"/>
      <c r="H647" s="106">
        <f>H648-H649</f>
        <v>-53496.200000000004</v>
      </c>
      <c r="I647" s="106">
        <f>I648-I649</f>
        <v>20226.330000000002</v>
      </c>
      <c r="J647" s="106">
        <v>12246.599999999999</v>
      </c>
      <c r="K647" s="106">
        <v>10550.9</v>
      </c>
    </row>
    <row r="648" spans="1:11" s="255" customFormat="1">
      <c r="A648" s="233"/>
      <c r="B648" s="293" t="s">
        <v>51</v>
      </c>
      <c r="C648" s="256"/>
      <c r="D648" s="257"/>
      <c r="E648" s="209"/>
      <c r="F648" s="210"/>
      <c r="G648" s="209"/>
      <c r="H648" s="117">
        <v>26827.599999999999</v>
      </c>
      <c r="I648" s="117">
        <v>80323.8</v>
      </c>
      <c r="J648" s="117">
        <v>60097.5</v>
      </c>
      <c r="K648" s="117">
        <v>10550.9</v>
      </c>
    </row>
    <row r="649" spans="1:11" s="255" customFormat="1">
      <c r="A649" s="233"/>
      <c r="B649" s="293" t="s">
        <v>52</v>
      </c>
      <c r="C649" s="256"/>
      <c r="D649" s="257"/>
      <c r="E649" s="209"/>
      <c r="F649" s="210"/>
      <c r="G649" s="209"/>
      <c r="H649" s="117">
        <v>80323.8</v>
      </c>
      <c r="I649" s="117">
        <v>60097.47</v>
      </c>
      <c r="J649" s="117">
        <v>47850.9</v>
      </c>
      <c r="K649" s="117"/>
    </row>
    <row r="650" spans="1:11" s="2" customFormat="1">
      <c r="A650" s="223">
        <v>50</v>
      </c>
      <c r="B650" s="124" t="s">
        <v>12</v>
      </c>
      <c r="C650" s="111"/>
      <c r="D650" s="155" t="s">
        <v>131</v>
      </c>
      <c r="E650" s="155" t="s">
        <v>125</v>
      </c>
      <c r="F650" s="102">
        <v>70103</v>
      </c>
      <c r="G650" s="153" t="s">
        <v>90</v>
      </c>
      <c r="H650" s="106"/>
      <c r="I650" s="106"/>
      <c r="J650" s="106">
        <v>0</v>
      </c>
      <c r="K650" s="91"/>
    </row>
    <row r="651" spans="1:11" s="108" customFormat="1">
      <c r="A651" s="224"/>
      <c r="B651" s="94" t="s">
        <v>48</v>
      </c>
      <c r="C651" s="113"/>
      <c r="D651" s="156"/>
      <c r="E651" s="156"/>
      <c r="F651" s="104"/>
      <c r="G651" s="154"/>
      <c r="H651" s="106">
        <v>289286.3</v>
      </c>
      <c r="I651" s="106">
        <f>I653</f>
        <v>82912.47</v>
      </c>
      <c r="J651" s="106">
        <v>178131.7</v>
      </c>
      <c r="K651" s="164">
        <v>115593.60800000001</v>
      </c>
    </row>
    <row r="652" spans="1:11" s="374" customFormat="1" ht="12.75">
      <c r="A652" s="346"/>
      <c r="B652" s="304" t="s">
        <v>188</v>
      </c>
      <c r="C652" s="354"/>
      <c r="D652" s="353"/>
      <c r="E652" s="353"/>
      <c r="F652" s="333"/>
      <c r="G652" s="332"/>
      <c r="H652" s="334"/>
      <c r="I652" s="334"/>
      <c r="J652" s="171">
        <v>46753.2</v>
      </c>
      <c r="K652" s="334">
        <v>12100</v>
      </c>
    </row>
    <row r="653" spans="1:11" s="108" customFormat="1">
      <c r="A653" s="223"/>
      <c r="B653" s="94" t="s">
        <v>60</v>
      </c>
      <c r="C653" s="111"/>
      <c r="D653" s="155"/>
      <c r="E653" s="155"/>
      <c r="F653" s="102"/>
      <c r="G653" s="153"/>
      <c r="H653" s="106">
        <f>H654+H658+H657</f>
        <v>289286.29999999993</v>
      </c>
      <c r="I653" s="106">
        <f>I654+I657+I658</f>
        <v>82912.47</v>
      </c>
      <c r="J653" s="106">
        <v>178131.7</v>
      </c>
      <c r="K653" s="106">
        <v>115593.60000000001</v>
      </c>
    </row>
    <row r="654" spans="1:11" s="2" customFormat="1">
      <c r="A654" s="225"/>
      <c r="B654" s="292" t="s">
        <v>49</v>
      </c>
      <c r="C654" s="113"/>
      <c r="D654" s="156"/>
      <c r="E654" s="156"/>
      <c r="F654" s="104"/>
      <c r="G654" s="154"/>
      <c r="H654" s="118">
        <f>H656+H655</f>
        <v>316286.09999999998</v>
      </c>
      <c r="I654" s="118">
        <f>I656+I655</f>
        <v>57714.26</v>
      </c>
      <c r="J654" s="118">
        <v>170470.5</v>
      </c>
      <c r="K654" s="91">
        <v>115593.60000000001</v>
      </c>
    </row>
    <row r="655" spans="1:11" s="274" customFormat="1" ht="19.899999999999999" customHeight="1">
      <c r="A655" s="233"/>
      <c r="B655" s="293" t="s">
        <v>61</v>
      </c>
      <c r="C655" s="207"/>
      <c r="D655" s="208"/>
      <c r="E655" s="208"/>
      <c r="F655" s="210"/>
      <c r="G655" s="209"/>
      <c r="H655" s="117">
        <v>61419.199999999997</v>
      </c>
      <c r="I655" s="117">
        <v>13852.28</v>
      </c>
      <c r="J655" s="117">
        <v>5850.7</v>
      </c>
      <c r="K655" s="117"/>
    </row>
    <row r="656" spans="1:11" s="212" customFormat="1">
      <c r="A656" s="233"/>
      <c r="B656" s="293" t="s">
        <v>62</v>
      </c>
      <c r="C656" s="207"/>
      <c r="D656" s="208"/>
      <c r="E656" s="208"/>
      <c r="F656" s="210"/>
      <c r="G656" s="209"/>
      <c r="H656" s="117">
        <v>254866.9</v>
      </c>
      <c r="I656" s="117">
        <v>43861.98</v>
      </c>
      <c r="J656" s="117">
        <v>164619.79999999999</v>
      </c>
      <c r="K656" s="117">
        <v>115593.60800000001</v>
      </c>
    </row>
    <row r="657" spans="1:11" s="212" customFormat="1">
      <c r="A657" s="233"/>
      <c r="B657" s="293" t="s">
        <v>142</v>
      </c>
      <c r="C657" s="207"/>
      <c r="D657" s="208"/>
      <c r="E657" s="208"/>
      <c r="F657" s="210"/>
      <c r="G657" s="209"/>
      <c r="H657" s="117">
        <v>2928.6</v>
      </c>
      <c r="I657" s="117">
        <v>397.9</v>
      </c>
      <c r="J657" s="117"/>
      <c r="K657" s="117"/>
    </row>
    <row r="658" spans="1:11" s="3" customFormat="1">
      <c r="A658" s="223"/>
      <c r="B658" s="291" t="s">
        <v>50</v>
      </c>
      <c r="C658" s="111"/>
      <c r="D658" s="155"/>
      <c r="E658" s="155"/>
      <c r="F658" s="102"/>
      <c r="G658" s="153"/>
      <c r="H658" s="106">
        <f>H659-H660</f>
        <v>-29928.400000000001</v>
      </c>
      <c r="I658" s="106">
        <f>I659-I660</f>
        <v>24800.309999999998</v>
      </c>
      <c r="J658" s="106">
        <v>7661.2000000000007</v>
      </c>
      <c r="K658" s="91">
        <v>0</v>
      </c>
    </row>
    <row r="659" spans="1:11" s="212" customFormat="1">
      <c r="A659" s="233"/>
      <c r="B659" s="293" t="s">
        <v>51</v>
      </c>
      <c r="C659" s="207"/>
      <c r="D659" s="208"/>
      <c r="E659" s="208"/>
      <c r="F659" s="210"/>
      <c r="G659" s="209"/>
      <c r="H659" s="117">
        <v>6889.6</v>
      </c>
      <c r="I659" s="117">
        <v>36818</v>
      </c>
      <c r="J659" s="117">
        <v>12017.7</v>
      </c>
      <c r="K659" s="117"/>
    </row>
    <row r="660" spans="1:11" s="212" customFormat="1">
      <c r="A660" s="233"/>
      <c r="B660" s="293" t="s">
        <v>52</v>
      </c>
      <c r="C660" s="207"/>
      <c r="D660" s="208"/>
      <c r="E660" s="208"/>
      <c r="F660" s="210"/>
      <c r="G660" s="209"/>
      <c r="H660" s="117">
        <v>36818</v>
      </c>
      <c r="I660" s="117">
        <v>12017.69</v>
      </c>
      <c r="J660" s="117">
        <v>4356.5</v>
      </c>
      <c r="K660" s="117"/>
    </row>
    <row r="661" spans="1:11" s="3" customFormat="1" ht="31.5">
      <c r="A661" s="223">
        <v>51</v>
      </c>
      <c r="B661" s="93" t="s">
        <v>133</v>
      </c>
      <c r="C661" s="119"/>
      <c r="D661" s="157" t="s">
        <v>131</v>
      </c>
      <c r="E661" s="155" t="s">
        <v>125</v>
      </c>
      <c r="F661" s="102">
        <v>70104</v>
      </c>
      <c r="G661" s="153" t="s">
        <v>97</v>
      </c>
      <c r="H661" s="106"/>
      <c r="I661" s="106"/>
      <c r="J661" s="106"/>
      <c r="K661" s="91"/>
    </row>
    <row r="662" spans="1:11" s="112" customFormat="1">
      <c r="A662" s="226"/>
      <c r="B662" s="94" t="s">
        <v>48</v>
      </c>
      <c r="C662" s="119"/>
      <c r="D662" s="157"/>
      <c r="E662" s="155"/>
      <c r="F662" s="102"/>
      <c r="G662" s="153"/>
      <c r="H662" s="106">
        <v>55175.3</v>
      </c>
      <c r="I662" s="106">
        <v>28208.039999999997</v>
      </c>
      <c r="J662" s="106">
        <v>99901.699999999983</v>
      </c>
      <c r="K662" s="106">
        <v>96650.887999999992</v>
      </c>
    </row>
    <row r="663" spans="1:11" s="326" customFormat="1" ht="12.75">
      <c r="A663" s="314"/>
      <c r="B663" s="315" t="s">
        <v>188</v>
      </c>
      <c r="C663" s="324"/>
      <c r="D663" s="325"/>
      <c r="E663" s="341"/>
      <c r="F663" s="316"/>
      <c r="G663" s="317"/>
      <c r="H663" s="170"/>
      <c r="I663" s="170"/>
      <c r="J663" s="169">
        <v>25357.9</v>
      </c>
      <c r="K663" s="318">
        <v>16673.132000000001</v>
      </c>
    </row>
    <row r="664" spans="1:11" s="112" customFormat="1">
      <c r="A664" s="225"/>
      <c r="B664" s="94" t="s">
        <v>60</v>
      </c>
      <c r="C664" s="86"/>
      <c r="D664" s="158"/>
      <c r="E664" s="156"/>
      <c r="F664" s="104"/>
      <c r="G664" s="154"/>
      <c r="H664" s="106">
        <f>H665+H672+H668+H670</f>
        <v>55175.3</v>
      </c>
      <c r="I664" s="106">
        <v>28208.039999999997</v>
      </c>
      <c r="J664" s="106">
        <v>99901.699999999983</v>
      </c>
      <c r="K664" s="164">
        <v>96650.887999999992</v>
      </c>
    </row>
    <row r="665" spans="1:11" s="3" customFormat="1">
      <c r="A665" s="225"/>
      <c r="B665" s="292" t="s">
        <v>49</v>
      </c>
      <c r="C665" s="86"/>
      <c r="D665" s="158"/>
      <c r="E665" s="156"/>
      <c r="F665" s="104"/>
      <c r="G665" s="154"/>
      <c r="H665" s="118">
        <f>H667+H666</f>
        <v>83595.3</v>
      </c>
      <c r="I665" s="118">
        <v>37770.259999999995</v>
      </c>
      <c r="J665" s="118">
        <v>142045.09999999998</v>
      </c>
      <c r="K665" s="91">
        <v>99394.73599999999</v>
      </c>
    </row>
    <row r="666" spans="1:11" s="212" customFormat="1">
      <c r="A666" s="233"/>
      <c r="B666" s="293" t="s">
        <v>61</v>
      </c>
      <c r="C666" s="256"/>
      <c r="D666" s="257"/>
      <c r="E666" s="208"/>
      <c r="F666" s="210"/>
      <c r="G666" s="209"/>
      <c r="H666" s="117">
        <v>35695.300000000003</v>
      </c>
      <c r="I666" s="117">
        <v>21120</v>
      </c>
      <c r="J666" s="117">
        <v>69509.2</v>
      </c>
      <c r="K666" s="117">
        <v>21431.696</v>
      </c>
    </row>
    <row r="667" spans="1:11" s="212" customFormat="1">
      <c r="A667" s="233"/>
      <c r="B667" s="293" t="s">
        <v>62</v>
      </c>
      <c r="C667" s="256"/>
      <c r="D667" s="257"/>
      <c r="E667" s="208"/>
      <c r="F667" s="210"/>
      <c r="G667" s="209"/>
      <c r="H667" s="117">
        <v>47900</v>
      </c>
      <c r="I667" s="117">
        <v>15399.67</v>
      </c>
      <c r="J667" s="117">
        <v>62970.6</v>
      </c>
      <c r="K667" s="117">
        <v>68563.039999999994</v>
      </c>
    </row>
    <row r="668" spans="1:11" s="212" customFormat="1">
      <c r="A668" s="233"/>
      <c r="B668" s="293" t="s">
        <v>142</v>
      </c>
      <c r="C668" s="256"/>
      <c r="D668" s="257"/>
      <c r="E668" s="208"/>
      <c r="F668" s="210"/>
      <c r="G668" s="209"/>
      <c r="H668" s="117">
        <v>3847.4</v>
      </c>
      <c r="I668" s="117">
        <v>403.62</v>
      </c>
      <c r="J668" s="117"/>
      <c r="K668" s="117"/>
    </row>
    <row r="669" spans="1:11" s="212" customFormat="1">
      <c r="A669" s="233"/>
      <c r="B669" s="293" t="s">
        <v>147</v>
      </c>
      <c r="C669" s="256"/>
      <c r="D669" s="257"/>
      <c r="E669" s="208"/>
      <c r="F669" s="210"/>
      <c r="G669" s="209"/>
      <c r="H669" s="117"/>
      <c r="I669" s="117">
        <v>-24282.46</v>
      </c>
      <c r="J669" s="117">
        <v>-42143.4</v>
      </c>
      <c r="K669" s="117">
        <v>-25257.647999999997</v>
      </c>
    </row>
    <row r="670" spans="1:11" s="258" customFormat="1">
      <c r="A670" s="233"/>
      <c r="B670" s="293" t="s">
        <v>179</v>
      </c>
      <c r="C670" s="256"/>
      <c r="D670" s="257"/>
      <c r="E670" s="208"/>
      <c r="F670" s="210"/>
      <c r="G670" s="209"/>
      <c r="H670" s="117">
        <v>1628.1</v>
      </c>
      <c r="I670" s="117"/>
      <c r="J670" s="117"/>
      <c r="K670" s="117"/>
    </row>
    <row r="671" spans="1:11" s="212" customFormat="1">
      <c r="A671" s="233"/>
      <c r="B671" s="293" t="s">
        <v>173</v>
      </c>
      <c r="C671" s="256"/>
      <c r="D671" s="257"/>
      <c r="E671" s="208"/>
      <c r="F671" s="210"/>
      <c r="G671" s="209"/>
      <c r="H671" s="117"/>
      <c r="I671" s="117">
        <v>1250.5899999999999</v>
      </c>
      <c r="J671" s="117">
        <v>9565.2999999999993</v>
      </c>
      <c r="K671" s="117">
        <v>9400</v>
      </c>
    </row>
    <row r="672" spans="1:11" s="112" customFormat="1">
      <c r="A672" s="223"/>
      <c r="B672" s="291" t="s">
        <v>50</v>
      </c>
      <c r="C672" s="119"/>
      <c r="D672" s="157"/>
      <c r="E672" s="155"/>
      <c r="F672" s="102"/>
      <c r="G672" s="153"/>
      <c r="H672" s="106">
        <f>H673-H674</f>
        <v>-33895.5</v>
      </c>
      <c r="I672" s="106">
        <v>14316.620000000003</v>
      </c>
      <c r="J672" s="106">
        <v>0</v>
      </c>
      <c r="K672" s="106">
        <v>22513.8</v>
      </c>
    </row>
    <row r="673" spans="1:11" s="212" customFormat="1">
      <c r="A673" s="233"/>
      <c r="B673" s="293" t="s">
        <v>51</v>
      </c>
      <c r="C673" s="256"/>
      <c r="D673" s="257"/>
      <c r="E673" s="208"/>
      <c r="F673" s="210"/>
      <c r="G673" s="209"/>
      <c r="H673" s="117">
        <v>5409.8</v>
      </c>
      <c r="I673" s="117">
        <v>39305.300000000003</v>
      </c>
      <c r="J673" s="117">
        <v>24998.7</v>
      </c>
      <c r="K673" s="117">
        <v>24988.7</v>
      </c>
    </row>
    <row r="674" spans="1:11" s="212" customFormat="1">
      <c r="A674" s="233"/>
      <c r="B674" s="293" t="s">
        <v>52</v>
      </c>
      <c r="C674" s="256"/>
      <c r="D674" s="257"/>
      <c r="E674" s="208"/>
      <c r="F674" s="210"/>
      <c r="G674" s="209"/>
      <c r="H674" s="117">
        <v>39305.300000000003</v>
      </c>
      <c r="I674" s="117">
        <v>24988.68</v>
      </c>
      <c r="J674" s="117">
        <v>24998.7</v>
      </c>
      <c r="K674" s="117">
        <v>2474.9000000000015</v>
      </c>
    </row>
    <row r="675" spans="1:11" s="3" customFormat="1" ht="31.5" hidden="1">
      <c r="A675" s="231">
        <v>41</v>
      </c>
      <c r="B675" s="93" t="s">
        <v>175</v>
      </c>
      <c r="C675" s="119"/>
      <c r="D675" s="157" t="s">
        <v>131</v>
      </c>
      <c r="E675" s="157" t="s">
        <v>125</v>
      </c>
      <c r="F675" s="101">
        <v>70093</v>
      </c>
      <c r="G675" s="152" t="s">
        <v>99</v>
      </c>
      <c r="H675" s="106"/>
      <c r="I675" s="106"/>
      <c r="J675" s="106"/>
      <c r="K675" s="132"/>
    </row>
    <row r="676" spans="1:11" s="3" customFormat="1" hidden="1">
      <c r="A676" s="235" t="s">
        <v>148</v>
      </c>
      <c r="B676" s="94" t="s">
        <v>48</v>
      </c>
      <c r="C676" s="86"/>
      <c r="D676" s="158"/>
      <c r="E676" s="156"/>
      <c r="F676" s="104"/>
      <c r="G676" s="154"/>
      <c r="H676" s="106"/>
      <c r="I676" s="106">
        <f>I678</f>
        <v>0</v>
      </c>
      <c r="J676" s="106">
        <v>0</v>
      </c>
      <c r="K676" s="132"/>
    </row>
    <row r="677" spans="1:11" s="3" customFormat="1" hidden="1">
      <c r="A677" s="235"/>
      <c r="B677" s="182" t="s">
        <v>188</v>
      </c>
      <c r="C677" s="86"/>
      <c r="D677" s="158"/>
      <c r="E677" s="156"/>
      <c r="F677" s="104"/>
      <c r="G677" s="154"/>
      <c r="H677" s="106"/>
      <c r="I677" s="106"/>
      <c r="J677" s="106"/>
      <c r="K677" s="132"/>
    </row>
    <row r="678" spans="1:11" s="141" customFormat="1" hidden="1">
      <c r="A678" s="225"/>
      <c r="B678" s="94" t="s">
        <v>60</v>
      </c>
      <c r="C678" s="86"/>
      <c r="D678" s="158"/>
      <c r="E678" s="156"/>
      <c r="F678" s="104"/>
      <c r="G678" s="154"/>
      <c r="H678" s="106">
        <f>H684+H679</f>
        <v>0</v>
      </c>
      <c r="I678" s="106">
        <f>I679+I683</f>
        <v>0</v>
      </c>
      <c r="J678" s="106">
        <v>0</v>
      </c>
      <c r="K678" s="132"/>
    </row>
    <row r="679" spans="1:11" s="112" customFormat="1" hidden="1">
      <c r="A679" s="225"/>
      <c r="B679" s="96" t="s">
        <v>49</v>
      </c>
      <c r="C679" s="86"/>
      <c r="D679" s="158"/>
      <c r="E679" s="156"/>
      <c r="F679" s="104"/>
      <c r="G679" s="154"/>
      <c r="H679" s="118">
        <f>H682</f>
        <v>116.8</v>
      </c>
      <c r="I679" s="118">
        <f>I681</f>
        <v>0</v>
      </c>
      <c r="J679" s="118">
        <v>0</v>
      </c>
      <c r="K679" s="130"/>
    </row>
    <row r="680" spans="1:11" s="3" customFormat="1" hidden="1">
      <c r="A680" s="225"/>
      <c r="B680" s="244" t="s">
        <v>61</v>
      </c>
      <c r="C680" s="86"/>
      <c r="D680" s="158"/>
      <c r="E680" s="156"/>
      <c r="F680" s="104"/>
      <c r="G680" s="154"/>
      <c r="H680" s="118"/>
      <c r="I680" s="118"/>
      <c r="J680" s="118"/>
      <c r="K680" s="132"/>
    </row>
    <row r="681" spans="1:11" s="3" customFormat="1" hidden="1">
      <c r="A681" s="225"/>
      <c r="B681" s="244" t="s">
        <v>62</v>
      </c>
      <c r="C681" s="86"/>
      <c r="D681" s="158"/>
      <c r="E681" s="156"/>
      <c r="F681" s="104"/>
      <c r="G681" s="154"/>
      <c r="H681" s="118"/>
      <c r="I681" s="118"/>
      <c r="J681" s="118"/>
      <c r="K681" s="132"/>
    </row>
    <row r="682" spans="1:11" s="3" customFormat="1" hidden="1">
      <c r="A682" s="225"/>
      <c r="B682" s="244" t="s">
        <v>70</v>
      </c>
      <c r="C682" s="86"/>
      <c r="D682" s="158"/>
      <c r="E682" s="156"/>
      <c r="F682" s="104"/>
      <c r="G682" s="154"/>
      <c r="H682" s="118">
        <v>116.8</v>
      </c>
      <c r="I682" s="118"/>
      <c r="J682" s="118"/>
      <c r="K682" s="132"/>
    </row>
    <row r="683" spans="1:11" s="3" customFormat="1" hidden="1">
      <c r="A683" s="225"/>
      <c r="B683" s="244" t="s">
        <v>147</v>
      </c>
      <c r="C683" s="86"/>
      <c r="D683" s="158"/>
      <c r="E683" s="156"/>
      <c r="F683" s="104"/>
      <c r="G683" s="154"/>
      <c r="H683" s="118"/>
      <c r="I683" s="118"/>
      <c r="J683" s="118"/>
      <c r="K683" s="132"/>
    </row>
    <row r="684" spans="1:11" s="3" customFormat="1" hidden="1">
      <c r="A684" s="223"/>
      <c r="B684" s="94" t="s">
        <v>50</v>
      </c>
      <c r="C684" s="119"/>
      <c r="D684" s="157"/>
      <c r="E684" s="155"/>
      <c r="F684" s="102"/>
      <c r="G684" s="153"/>
      <c r="H684" s="106">
        <f>H685-H686</f>
        <v>-116.8</v>
      </c>
      <c r="I684" s="106">
        <f>I685-I686</f>
        <v>0</v>
      </c>
      <c r="J684" s="106">
        <v>0</v>
      </c>
      <c r="K684" s="132"/>
    </row>
    <row r="685" spans="1:11" s="3" customFormat="1" hidden="1">
      <c r="A685" s="225"/>
      <c r="B685" s="244" t="s">
        <v>51</v>
      </c>
      <c r="C685" s="86"/>
      <c r="D685" s="158"/>
      <c r="E685" s="156"/>
      <c r="F685" s="104"/>
      <c r="G685" s="154"/>
      <c r="H685" s="118"/>
      <c r="I685" s="118"/>
      <c r="J685" s="118"/>
      <c r="K685" s="132"/>
    </row>
    <row r="686" spans="1:11" s="3" customFormat="1" ht="16.149999999999999" hidden="1" customHeight="1">
      <c r="A686" s="225"/>
      <c r="B686" s="244" t="s">
        <v>52</v>
      </c>
      <c r="C686" s="86"/>
      <c r="D686" s="158"/>
      <c r="E686" s="156"/>
      <c r="F686" s="104"/>
      <c r="G686" s="154"/>
      <c r="H686" s="118">
        <v>116.8</v>
      </c>
      <c r="I686" s="118"/>
      <c r="J686" s="118"/>
      <c r="K686" s="132"/>
    </row>
    <row r="687" spans="1:11" s="112" customFormat="1" hidden="1">
      <c r="A687" s="223">
        <v>41</v>
      </c>
      <c r="B687" s="93" t="s">
        <v>75</v>
      </c>
      <c r="C687" s="119"/>
      <c r="D687" s="157" t="s">
        <v>131</v>
      </c>
      <c r="E687" s="155" t="s">
        <v>125</v>
      </c>
      <c r="F687" s="102">
        <v>70006</v>
      </c>
      <c r="G687" s="153" t="s">
        <v>97</v>
      </c>
      <c r="H687" s="106"/>
      <c r="I687" s="106"/>
      <c r="J687" s="106"/>
      <c r="K687" s="130"/>
    </row>
    <row r="688" spans="1:11" s="3" customFormat="1" hidden="1">
      <c r="A688" s="225"/>
      <c r="B688" s="94" t="s">
        <v>48</v>
      </c>
      <c r="C688" s="86"/>
      <c r="D688" s="158"/>
      <c r="E688" s="156"/>
      <c r="F688" s="104"/>
      <c r="G688" s="154"/>
      <c r="H688" s="106">
        <v>38.6</v>
      </c>
      <c r="I688" s="106">
        <f>I690+I695</f>
        <v>0</v>
      </c>
      <c r="J688" s="106">
        <v>0</v>
      </c>
      <c r="K688" s="132"/>
    </row>
    <row r="689" spans="1:11" s="3" customFormat="1" hidden="1">
      <c r="A689" s="225"/>
      <c r="B689" s="94" t="s">
        <v>60</v>
      </c>
      <c r="C689" s="86"/>
      <c r="D689" s="158"/>
      <c r="E689" s="156"/>
      <c r="F689" s="104"/>
      <c r="G689" s="154"/>
      <c r="H689" s="106">
        <f>H695+H693</f>
        <v>38.6</v>
      </c>
      <c r="I689" s="106">
        <f>I690</f>
        <v>0</v>
      </c>
      <c r="J689" s="106">
        <v>0</v>
      </c>
      <c r="K689" s="132"/>
    </row>
    <row r="690" spans="1:11" s="112" customFormat="1" hidden="1">
      <c r="A690" s="225"/>
      <c r="B690" s="96" t="s">
        <v>49</v>
      </c>
      <c r="C690" s="86"/>
      <c r="D690" s="158"/>
      <c r="E690" s="156"/>
      <c r="F690" s="104"/>
      <c r="G690" s="154"/>
      <c r="H690" s="118">
        <f>H692</f>
        <v>0</v>
      </c>
      <c r="I690" s="118">
        <f>I692</f>
        <v>0</v>
      </c>
      <c r="J690" s="118">
        <v>0</v>
      </c>
      <c r="K690" s="130"/>
    </row>
    <row r="691" spans="1:11" s="3" customFormat="1" hidden="1">
      <c r="A691" s="225"/>
      <c r="B691" s="244" t="s">
        <v>61</v>
      </c>
      <c r="C691" s="86"/>
      <c r="D691" s="158"/>
      <c r="E691" s="156"/>
      <c r="F691" s="104"/>
      <c r="G691" s="154"/>
      <c r="H691" s="118"/>
      <c r="I691" s="118"/>
      <c r="J691" s="118"/>
      <c r="K691" s="132"/>
    </row>
    <row r="692" spans="1:11" s="3" customFormat="1" hidden="1">
      <c r="A692" s="225"/>
      <c r="B692" s="244" t="s">
        <v>62</v>
      </c>
      <c r="C692" s="86"/>
      <c r="D692" s="158"/>
      <c r="E692" s="156"/>
      <c r="F692" s="104"/>
      <c r="G692" s="154"/>
      <c r="H692" s="118"/>
      <c r="I692" s="118"/>
      <c r="J692" s="118"/>
      <c r="K692" s="132"/>
    </row>
    <row r="693" spans="1:11" s="3" customFormat="1" hidden="1">
      <c r="A693" s="225"/>
      <c r="B693" s="244" t="s">
        <v>142</v>
      </c>
      <c r="C693" s="86"/>
      <c r="D693" s="158"/>
      <c r="E693" s="156"/>
      <c r="F693" s="104"/>
      <c r="G693" s="154"/>
      <c r="H693" s="118">
        <v>7.8</v>
      </c>
      <c r="I693" s="118"/>
      <c r="J693" s="118"/>
      <c r="K693" s="132"/>
    </row>
    <row r="694" spans="1:11" s="3" customFormat="1" hidden="1">
      <c r="A694" s="225"/>
      <c r="B694" s="244" t="s">
        <v>147</v>
      </c>
      <c r="C694" s="86"/>
      <c r="D694" s="158"/>
      <c r="E694" s="156"/>
      <c r="F694" s="104"/>
      <c r="G694" s="154"/>
      <c r="H694" s="118">
        <v>-38.6</v>
      </c>
      <c r="I694" s="118"/>
      <c r="J694" s="118"/>
      <c r="K694" s="132"/>
    </row>
    <row r="695" spans="1:11" s="3" customFormat="1" hidden="1">
      <c r="A695" s="223"/>
      <c r="B695" s="94" t="s">
        <v>50</v>
      </c>
      <c r="C695" s="119"/>
      <c r="D695" s="157"/>
      <c r="E695" s="155"/>
      <c r="F695" s="102"/>
      <c r="G695" s="153"/>
      <c r="H695" s="106">
        <f>H696+H697</f>
        <v>30.8</v>
      </c>
      <c r="I695" s="106"/>
      <c r="J695" s="106">
        <v>0</v>
      </c>
      <c r="K695" s="132"/>
    </row>
    <row r="696" spans="1:11" s="3" customFormat="1" hidden="1">
      <c r="A696" s="225"/>
      <c r="B696" s="244" t="s">
        <v>51</v>
      </c>
      <c r="C696" s="86"/>
      <c r="D696" s="158"/>
      <c r="E696" s="156"/>
      <c r="F696" s="104"/>
      <c r="G696" s="154"/>
      <c r="H696" s="118">
        <v>30.8</v>
      </c>
      <c r="I696" s="118"/>
      <c r="J696" s="118"/>
      <c r="K696" s="132"/>
    </row>
    <row r="697" spans="1:11" s="92" customFormat="1" hidden="1">
      <c r="A697" s="225"/>
      <c r="B697" s="244" t="s">
        <v>52</v>
      </c>
      <c r="C697" s="86"/>
      <c r="D697" s="158"/>
      <c r="E697" s="156"/>
      <c r="F697" s="104"/>
      <c r="G697" s="154"/>
      <c r="H697" s="118"/>
      <c r="I697" s="118"/>
      <c r="J697" s="118"/>
      <c r="K697" s="129"/>
    </row>
    <row r="698" spans="1:11" s="3" customFormat="1" hidden="1">
      <c r="A698" s="223">
        <v>42</v>
      </c>
      <c r="B698" s="93" t="s">
        <v>76</v>
      </c>
      <c r="C698" s="119"/>
      <c r="D698" s="157" t="s">
        <v>131</v>
      </c>
      <c r="E698" s="155" t="s">
        <v>125</v>
      </c>
      <c r="F698" s="102">
        <v>70044</v>
      </c>
      <c r="G698" s="153" t="s">
        <v>97</v>
      </c>
      <c r="H698" s="106"/>
      <c r="I698" s="106"/>
      <c r="J698" s="106"/>
      <c r="K698" s="132"/>
    </row>
    <row r="699" spans="1:11" s="3" customFormat="1" hidden="1">
      <c r="A699" s="225"/>
      <c r="B699" s="94" t="s">
        <v>48</v>
      </c>
      <c r="C699" s="86"/>
      <c r="D699" s="158"/>
      <c r="E699" s="156"/>
      <c r="F699" s="104"/>
      <c r="G699" s="154"/>
      <c r="H699" s="106">
        <v>14.8</v>
      </c>
      <c r="I699" s="106">
        <f>I701+I707</f>
        <v>0</v>
      </c>
      <c r="J699" s="106">
        <v>0</v>
      </c>
      <c r="K699" s="132"/>
    </row>
    <row r="700" spans="1:11" s="112" customFormat="1" ht="18.600000000000001" hidden="1" customHeight="1">
      <c r="A700" s="225"/>
      <c r="B700" s="94" t="s">
        <v>60</v>
      </c>
      <c r="C700" s="86"/>
      <c r="D700" s="158"/>
      <c r="E700" s="156"/>
      <c r="F700" s="104"/>
      <c r="G700" s="154"/>
      <c r="H700" s="106">
        <f>H707+H705+H701+H703</f>
        <v>14.800000000000004</v>
      </c>
      <c r="I700" s="106">
        <f>I701</f>
        <v>0</v>
      </c>
      <c r="J700" s="106">
        <v>0</v>
      </c>
      <c r="K700" s="130"/>
    </row>
    <row r="701" spans="1:11" s="3" customFormat="1" hidden="1">
      <c r="A701" s="225"/>
      <c r="B701" s="96" t="s">
        <v>49</v>
      </c>
      <c r="C701" s="86"/>
      <c r="D701" s="158"/>
      <c r="E701" s="156"/>
      <c r="F701" s="104"/>
      <c r="G701" s="154"/>
      <c r="H701" s="118">
        <f>H704</f>
        <v>-0.4</v>
      </c>
      <c r="I701" s="118">
        <f>I703</f>
        <v>0</v>
      </c>
      <c r="J701" s="118">
        <v>0</v>
      </c>
      <c r="K701" s="132"/>
    </row>
    <row r="702" spans="1:11" s="3" customFormat="1" hidden="1">
      <c r="A702" s="225"/>
      <c r="B702" s="244" t="s">
        <v>61</v>
      </c>
      <c r="C702" s="86"/>
      <c r="D702" s="158"/>
      <c r="E702" s="156"/>
      <c r="F702" s="104"/>
      <c r="G702" s="154"/>
      <c r="H702" s="118"/>
      <c r="I702" s="118"/>
      <c r="J702" s="118"/>
      <c r="K702" s="132"/>
    </row>
    <row r="703" spans="1:11" s="3" customFormat="1" hidden="1">
      <c r="A703" s="225"/>
      <c r="B703" s="244" t="s">
        <v>62</v>
      </c>
      <c r="C703" s="86"/>
      <c r="D703" s="158"/>
      <c r="E703" s="156"/>
      <c r="F703" s="104"/>
      <c r="G703" s="154"/>
      <c r="H703" s="118">
        <v>-21</v>
      </c>
      <c r="I703" s="118"/>
      <c r="J703" s="118"/>
      <c r="K703" s="132"/>
    </row>
    <row r="704" spans="1:11" s="3" customFormat="1" hidden="1">
      <c r="A704" s="225"/>
      <c r="B704" s="244" t="s">
        <v>70</v>
      </c>
      <c r="C704" s="86"/>
      <c r="D704" s="158"/>
      <c r="E704" s="156"/>
      <c r="F704" s="104"/>
      <c r="G704" s="154"/>
      <c r="H704" s="118">
        <v>-0.4</v>
      </c>
      <c r="I704" s="118"/>
      <c r="J704" s="118"/>
      <c r="K704" s="132"/>
    </row>
    <row r="705" spans="1:11" s="3" customFormat="1" hidden="1">
      <c r="A705" s="225"/>
      <c r="B705" s="244" t="s">
        <v>142</v>
      </c>
      <c r="C705" s="86"/>
      <c r="D705" s="158"/>
      <c r="E705" s="156"/>
      <c r="F705" s="104"/>
      <c r="G705" s="154"/>
      <c r="H705" s="118">
        <v>3.2</v>
      </c>
      <c r="I705" s="118"/>
      <c r="J705" s="118"/>
      <c r="K705" s="132"/>
    </row>
    <row r="706" spans="1:11" s="92" customFormat="1" hidden="1">
      <c r="A706" s="225"/>
      <c r="B706" s="244" t="s">
        <v>147</v>
      </c>
      <c r="C706" s="86"/>
      <c r="D706" s="158"/>
      <c r="E706" s="156"/>
      <c r="F706" s="104"/>
      <c r="G706" s="154"/>
      <c r="H706" s="118">
        <v>-3.2</v>
      </c>
      <c r="I706" s="118"/>
      <c r="J706" s="118"/>
      <c r="K706" s="129"/>
    </row>
    <row r="707" spans="1:11" s="3" customFormat="1" hidden="1">
      <c r="A707" s="223"/>
      <c r="B707" s="94" t="s">
        <v>50</v>
      </c>
      <c r="C707" s="119"/>
      <c r="D707" s="157"/>
      <c r="E707" s="155"/>
      <c r="F707" s="102"/>
      <c r="G707" s="153"/>
      <c r="H707" s="106">
        <f>H708+H709</f>
        <v>33</v>
      </c>
      <c r="I707" s="106"/>
      <c r="J707" s="106">
        <v>0</v>
      </c>
      <c r="K707" s="132"/>
    </row>
    <row r="708" spans="1:11" s="3" customFormat="1" hidden="1">
      <c r="A708" s="225"/>
      <c r="B708" s="244" t="s">
        <v>51</v>
      </c>
      <c r="C708" s="86"/>
      <c r="D708" s="158"/>
      <c r="E708" s="156"/>
      <c r="F708" s="104"/>
      <c r="G708" s="154"/>
      <c r="H708" s="118">
        <v>33</v>
      </c>
      <c r="I708" s="118"/>
      <c r="J708" s="118"/>
      <c r="K708" s="132"/>
    </row>
    <row r="709" spans="1:11" s="112" customFormat="1" hidden="1">
      <c r="A709" s="225"/>
      <c r="B709" s="244" t="s">
        <v>52</v>
      </c>
      <c r="C709" s="86"/>
      <c r="D709" s="158"/>
      <c r="E709" s="156"/>
      <c r="F709" s="104"/>
      <c r="G709" s="154"/>
      <c r="H709" s="118"/>
      <c r="I709" s="118"/>
      <c r="J709" s="118"/>
      <c r="K709" s="130"/>
    </row>
    <row r="710" spans="1:11" s="112" customFormat="1">
      <c r="A710" s="223">
        <v>52</v>
      </c>
      <c r="B710" s="124" t="s">
        <v>192</v>
      </c>
      <c r="C710" s="86"/>
      <c r="D710" s="157" t="s">
        <v>131</v>
      </c>
      <c r="E710" s="155" t="s">
        <v>125</v>
      </c>
      <c r="F710" s="102">
        <v>70201</v>
      </c>
      <c r="G710" s="153" t="s">
        <v>97</v>
      </c>
      <c r="H710" s="118"/>
      <c r="I710" s="118"/>
      <c r="J710" s="118"/>
      <c r="K710" s="118"/>
    </row>
    <row r="711" spans="1:11" s="112" customFormat="1">
      <c r="A711" s="223"/>
      <c r="B711" s="94" t="s">
        <v>48</v>
      </c>
      <c r="C711" s="119"/>
      <c r="D711" s="157"/>
      <c r="E711" s="155"/>
      <c r="F711" s="102"/>
      <c r="G711" s="153"/>
      <c r="H711" s="106"/>
      <c r="I711" s="106"/>
      <c r="J711" s="106">
        <v>330</v>
      </c>
      <c r="K711" s="106">
        <v>60511.829714285719</v>
      </c>
    </row>
    <row r="712" spans="1:11" s="343" customFormat="1" ht="12.75">
      <c r="A712" s="321"/>
      <c r="B712" s="315" t="s">
        <v>188</v>
      </c>
      <c r="C712" s="324"/>
      <c r="D712" s="325"/>
      <c r="E712" s="341"/>
      <c r="F712" s="316"/>
      <c r="G712" s="317"/>
      <c r="H712" s="318"/>
      <c r="I712" s="318"/>
      <c r="J712" s="169">
        <v>31.5</v>
      </c>
      <c r="K712" s="318">
        <v>16716.271619047617</v>
      </c>
    </row>
    <row r="713" spans="1:11" s="112" customFormat="1">
      <c r="A713" s="223"/>
      <c r="B713" s="94" t="s">
        <v>60</v>
      </c>
      <c r="C713" s="119"/>
      <c r="D713" s="157"/>
      <c r="E713" s="155"/>
      <c r="F713" s="102"/>
      <c r="G713" s="153"/>
      <c r="H713" s="106"/>
      <c r="I713" s="106"/>
      <c r="J713" s="106">
        <v>330</v>
      </c>
      <c r="K713" s="106">
        <v>60511.829714285719</v>
      </c>
    </row>
    <row r="714" spans="1:11" s="112" customFormat="1">
      <c r="A714" s="225"/>
      <c r="B714" s="298" t="s">
        <v>49</v>
      </c>
      <c r="C714" s="86"/>
      <c r="D714" s="158"/>
      <c r="E714" s="156"/>
      <c r="F714" s="104"/>
      <c r="G714" s="154"/>
      <c r="H714" s="118"/>
      <c r="I714" s="118"/>
      <c r="J714" s="118">
        <v>330</v>
      </c>
      <c r="K714" s="118">
        <v>95871.829714285719</v>
      </c>
    </row>
    <row r="715" spans="1:11" s="267" customFormat="1">
      <c r="A715" s="233"/>
      <c r="B715" s="300" t="s">
        <v>61</v>
      </c>
      <c r="C715" s="256"/>
      <c r="D715" s="257"/>
      <c r="E715" s="208"/>
      <c r="F715" s="210"/>
      <c r="G715" s="209"/>
      <c r="H715" s="117"/>
      <c r="I715" s="117"/>
      <c r="J715" s="117">
        <v>113.4</v>
      </c>
      <c r="K715" s="117">
        <v>20670.445714285714</v>
      </c>
    </row>
    <row r="716" spans="1:11" s="267" customFormat="1">
      <c r="A716" s="233"/>
      <c r="B716" s="300" t="s">
        <v>62</v>
      </c>
      <c r="C716" s="256"/>
      <c r="D716" s="257"/>
      <c r="E716" s="208"/>
      <c r="F716" s="210"/>
      <c r="G716" s="209"/>
      <c r="H716" s="117"/>
      <c r="I716" s="117"/>
      <c r="J716" s="117">
        <v>216.6</v>
      </c>
      <c r="K716" s="117">
        <v>68400.384000000005</v>
      </c>
    </row>
    <row r="717" spans="1:11" s="267" customFormat="1">
      <c r="A717" s="233"/>
      <c r="B717" s="300" t="s">
        <v>147</v>
      </c>
      <c r="C717" s="256"/>
      <c r="D717" s="257"/>
      <c r="E717" s="208"/>
      <c r="F717" s="210"/>
      <c r="G717" s="209"/>
      <c r="H717" s="117"/>
      <c r="I717" s="117"/>
      <c r="J717" s="117"/>
      <c r="K717" s="117">
        <v>-35360</v>
      </c>
    </row>
    <row r="718" spans="1:11" s="267" customFormat="1">
      <c r="A718" s="233"/>
      <c r="B718" s="300" t="s">
        <v>70</v>
      </c>
      <c r="C718" s="256"/>
      <c r="D718" s="257"/>
      <c r="E718" s="208"/>
      <c r="F718" s="210"/>
      <c r="G718" s="209"/>
      <c r="H718" s="117"/>
      <c r="I718" s="117"/>
      <c r="J718" s="117"/>
      <c r="K718" s="117">
        <v>6801</v>
      </c>
    </row>
    <row r="719" spans="1:11" s="112" customFormat="1">
      <c r="A719" s="225"/>
      <c r="B719" s="290" t="s">
        <v>50</v>
      </c>
      <c r="C719" s="86"/>
      <c r="D719" s="158"/>
      <c r="E719" s="156"/>
      <c r="F719" s="104"/>
      <c r="G719" s="154"/>
      <c r="H719" s="118"/>
      <c r="I719" s="118"/>
      <c r="J719" s="118"/>
      <c r="K719" s="118"/>
    </row>
    <row r="720" spans="1:11" s="267" customFormat="1">
      <c r="A720" s="233"/>
      <c r="B720" s="300" t="s">
        <v>51</v>
      </c>
      <c r="C720" s="256"/>
      <c r="D720" s="257"/>
      <c r="E720" s="208"/>
      <c r="F720" s="210"/>
      <c r="G720" s="209"/>
      <c r="H720" s="117"/>
      <c r="I720" s="117"/>
      <c r="J720" s="117"/>
      <c r="K720" s="117"/>
    </row>
    <row r="721" spans="1:11" s="267" customFormat="1">
      <c r="A721" s="233"/>
      <c r="B721" s="300" t="s">
        <v>52</v>
      </c>
      <c r="C721" s="256"/>
      <c r="D721" s="257"/>
      <c r="E721" s="208"/>
      <c r="F721" s="210"/>
      <c r="G721" s="209"/>
      <c r="H721" s="117"/>
      <c r="I721" s="117"/>
      <c r="J721" s="117"/>
      <c r="K721" s="117"/>
    </row>
    <row r="722" spans="1:11" s="3" customFormat="1">
      <c r="A722" s="223">
        <v>53</v>
      </c>
      <c r="B722" s="124" t="s">
        <v>14</v>
      </c>
      <c r="C722" s="111"/>
      <c r="D722" s="155" t="s">
        <v>131</v>
      </c>
      <c r="E722" s="155" t="s">
        <v>125</v>
      </c>
      <c r="F722" s="102">
        <v>70092</v>
      </c>
      <c r="G722" s="153" t="s">
        <v>100</v>
      </c>
      <c r="H722" s="106"/>
      <c r="I722" s="106"/>
      <c r="J722" s="106"/>
      <c r="K722" s="118"/>
    </row>
    <row r="723" spans="1:11" s="112" customFormat="1">
      <c r="A723" s="226"/>
      <c r="B723" s="94" t="s">
        <v>48</v>
      </c>
      <c r="C723" s="111"/>
      <c r="D723" s="155"/>
      <c r="E723" s="155"/>
      <c r="F723" s="102"/>
      <c r="G723" s="153"/>
      <c r="H723" s="106">
        <f>H726+H731</f>
        <v>0</v>
      </c>
      <c r="I723" s="106">
        <f>I725</f>
        <v>0</v>
      </c>
      <c r="J723" s="106"/>
      <c r="K723" s="106">
        <v>94161.087999999989</v>
      </c>
    </row>
    <row r="724" spans="1:11" s="326" customFormat="1" ht="12.75">
      <c r="A724" s="314"/>
      <c r="B724" s="315" t="s">
        <v>188</v>
      </c>
      <c r="C724" s="340"/>
      <c r="D724" s="341"/>
      <c r="E724" s="341"/>
      <c r="F724" s="316"/>
      <c r="G724" s="317"/>
      <c r="H724" s="170"/>
      <c r="I724" s="170"/>
      <c r="J724" s="170"/>
      <c r="K724" s="318"/>
    </row>
    <row r="725" spans="1:11" s="112" customFormat="1">
      <c r="A725" s="223"/>
      <c r="B725" s="94" t="s">
        <v>60</v>
      </c>
      <c r="C725" s="111"/>
      <c r="D725" s="155"/>
      <c r="E725" s="155"/>
      <c r="F725" s="102"/>
      <c r="G725" s="153"/>
      <c r="H725" s="106">
        <f>H726</f>
        <v>0</v>
      </c>
      <c r="I725" s="106">
        <f>I726+I729</f>
        <v>0</v>
      </c>
      <c r="J725" s="106"/>
      <c r="K725" s="106">
        <v>94161.087999999989</v>
      </c>
    </row>
    <row r="726" spans="1:11" s="3" customFormat="1">
      <c r="A726" s="225"/>
      <c r="B726" s="292" t="s">
        <v>49</v>
      </c>
      <c r="C726" s="113"/>
      <c r="D726" s="156"/>
      <c r="E726" s="156"/>
      <c r="F726" s="104"/>
      <c r="G726" s="154"/>
      <c r="H726" s="118">
        <f>H728</f>
        <v>0</v>
      </c>
      <c r="I726" s="118">
        <f>I728+I730</f>
        <v>21129.1</v>
      </c>
      <c r="J726" s="118">
        <v>323099.5</v>
      </c>
      <c r="K726" s="118">
        <v>526805.15</v>
      </c>
    </row>
    <row r="727" spans="1:11" s="212" customFormat="1">
      <c r="A727" s="233"/>
      <c r="B727" s="293" t="s">
        <v>61</v>
      </c>
      <c r="C727" s="207"/>
      <c r="D727" s="208"/>
      <c r="E727" s="208"/>
      <c r="F727" s="210"/>
      <c r="G727" s="209"/>
      <c r="H727" s="117"/>
      <c r="I727" s="117"/>
      <c r="J727" s="117"/>
      <c r="K727" s="117"/>
    </row>
    <row r="728" spans="1:11" s="212" customFormat="1">
      <c r="A728" s="233"/>
      <c r="B728" s="293" t="s">
        <v>62</v>
      </c>
      <c r="C728" s="207"/>
      <c r="D728" s="208"/>
      <c r="E728" s="208"/>
      <c r="F728" s="210"/>
      <c r="G728" s="209"/>
      <c r="H728" s="117"/>
      <c r="I728" s="117">
        <v>21246.6</v>
      </c>
      <c r="J728" s="117">
        <v>323099.5</v>
      </c>
      <c r="K728" s="117">
        <v>526805.15</v>
      </c>
    </row>
    <row r="729" spans="1:11" s="267" customFormat="1">
      <c r="A729" s="233"/>
      <c r="B729" s="293" t="s">
        <v>147</v>
      </c>
      <c r="C729" s="207"/>
      <c r="D729" s="208"/>
      <c r="E729" s="208"/>
      <c r="F729" s="210"/>
      <c r="G729" s="209"/>
      <c r="H729" s="117"/>
      <c r="I729" s="117">
        <v>-21129.1</v>
      </c>
      <c r="J729" s="117">
        <v>-323099.5</v>
      </c>
      <c r="K729" s="117">
        <v>-432644.06200000003</v>
      </c>
    </row>
    <row r="730" spans="1:11" s="267" customFormat="1">
      <c r="A730" s="233"/>
      <c r="B730" s="293" t="s">
        <v>142</v>
      </c>
      <c r="C730" s="207"/>
      <c r="D730" s="208"/>
      <c r="E730" s="208"/>
      <c r="F730" s="210"/>
      <c r="G730" s="209"/>
      <c r="H730" s="117"/>
      <c r="I730" s="117">
        <v>-117.5</v>
      </c>
      <c r="J730" s="117"/>
      <c r="K730" s="117"/>
    </row>
    <row r="731" spans="1:11" s="3" customFormat="1">
      <c r="A731" s="223"/>
      <c r="B731" s="291" t="s">
        <v>50</v>
      </c>
      <c r="C731" s="111"/>
      <c r="D731" s="155"/>
      <c r="E731" s="155"/>
      <c r="F731" s="102"/>
      <c r="G731" s="153"/>
      <c r="H731" s="106"/>
      <c r="I731" s="106"/>
      <c r="J731" s="106"/>
      <c r="K731" s="118">
        <v>0</v>
      </c>
    </row>
    <row r="732" spans="1:11" s="3" customFormat="1">
      <c r="A732" s="225"/>
      <c r="B732" s="293" t="s">
        <v>51</v>
      </c>
      <c r="C732" s="113"/>
      <c r="D732" s="156"/>
      <c r="E732" s="156"/>
      <c r="F732" s="104"/>
      <c r="G732" s="154"/>
      <c r="H732" s="118"/>
      <c r="I732" s="118"/>
      <c r="J732" s="118"/>
      <c r="K732" s="118"/>
    </row>
    <row r="733" spans="1:11" s="3" customFormat="1" ht="15.75" customHeight="1">
      <c r="A733" s="225"/>
      <c r="B733" s="293" t="s">
        <v>52</v>
      </c>
      <c r="C733" s="113"/>
      <c r="D733" s="156"/>
      <c r="E733" s="156"/>
      <c r="F733" s="104"/>
      <c r="G733" s="154"/>
      <c r="H733" s="118"/>
      <c r="I733" s="118"/>
      <c r="J733" s="118"/>
      <c r="K733" s="118"/>
    </row>
    <row r="734" spans="1:11" s="112" customFormat="1" ht="32.25" customHeight="1">
      <c r="A734" s="223">
        <v>54</v>
      </c>
      <c r="B734" s="124" t="s">
        <v>86</v>
      </c>
      <c r="C734" s="111"/>
      <c r="D734" s="155" t="s">
        <v>166</v>
      </c>
      <c r="E734" s="152" t="s">
        <v>126</v>
      </c>
      <c r="F734" s="102">
        <v>70086</v>
      </c>
      <c r="G734" s="153" t="s">
        <v>116</v>
      </c>
      <c r="H734" s="106"/>
      <c r="I734" s="106"/>
      <c r="J734" s="106"/>
      <c r="K734" s="130"/>
    </row>
    <row r="735" spans="1:11" s="112" customFormat="1">
      <c r="A735" s="225"/>
      <c r="B735" s="94" t="s">
        <v>48</v>
      </c>
      <c r="C735" s="113"/>
      <c r="D735" s="156"/>
      <c r="E735" s="156"/>
      <c r="F735" s="104"/>
      <c r="G735" s="154"/>
      <c r="H735" s="106">
        <v>57.4</v>
      </c>
      <c r="I735" s="106">
        <f>I738+I741</f>
        <v>74.33</v>
      </c>
      <c r="J735" s="106">
        <v>52.2</v>
      </c>
      <c r="K735" s="130"/>
    </row>
    <row r="736" spans="1:11" s="343" customFormat="1" ht="12.75">
      <c r="A736" s="321"/>
      <c r="B736" s="315" t="s">
        <v>188</v>
      </c>
      <c r="C736" s="340"/>
      <c r="D736" s="341"/>
      <c r="E736" s="341"/>
      <c r="F736" s="316"/>
      <c r="G736" s="317"/>
      <c r="H736" s="170"/>
      <c r="I736" s="170"/>
      <c r="J736" s="170"/>
      <c r="K736" s="342"/>
    </row>
    <row r="737" spans="1:11" s="3" customFormat="1">
      <c r="A737" s="225"/>
      <c r="B737" s="94" t="s">
        <v>60</v>
      </c>
      <c r="C737" s="113"/>
      <c r="D737" s="156"/>
      <c r="E737" s="156"/>
      <c r="F737" s="104"/>
      <c r="G737" s="154"/>
      <c r="H737" s="106">
        <f>H738+H741</f>
        <v>57.4</v>
      </c>
      <c r="I737" s="106">
        <f>I738+I741</f>
        <v>74.33</v>
      </c>
      <c r="J737" s="106">
        <v>52.2</v>
      </c>
      <c r="K737" s="132"/>
    </row>
    <row r="738" spans="1:11" s="3" customFormat="1">
      <c r="A738" s="225"/>
      <c r="B738" s="292" t="s">
        <v>49</v>
      </c>
      <c r="C738" s="113"/>
      <c r="D738" s="156"/>
      <c r="E738" s="156"/>
      <c r="F738" s="104"/>
      <c r="G738" s="154"/>
      <c r="H738" s="118">
        <f>H739+H740</f>
        <v>27.9</v>
      </c>
      <c r="I738" s="118">
        <f>I739</f>
        <v>46.43</v>
      </c>
      <c r="J738" s="118">
        <v>52.2</v>
      </c>
      <c r="K738" s="132"/>
    </row>
    <row r="739" spans="1:11" s="212" customFormat="1">
      <c r="A739" s="233"/>
      <c r="B739" s="293" t="s">
        <v>61</v>
      </c>
      <c r="C739" s="207"/>
      <c r="D739" s="208"/>
      <c r="E739" s="208"/>
      <c r="F739" s="210"/>
      <c r="G739" s="209"/>
      <c r="H739" s="117">
        <v>27.9</v>
      </c>
      <c r="I739" s="117">
        <v>46.43</v>
      </c>
      <c r="J739" s="117">
        <v>52.2</v>
      </c>
      <c r="K739" s="259"/>
    </row>
    <row r="740" spans="1:11" s="212" customFormat="1">
      <c r="A740" s="233"/>
      <c r="B740" s="293" t="s">
        <v>62</v>
      </c>
      <c r="C740" s="207"/>
      <c r="D740" s="208"/>
      <c r="E740" s="208"/>
      <c r="F740" s="210"/>
      <c r="G740" s="209"/>
      <c r="H740" s="117"/>
      <c r="I740" s="117"/>
      <c r="J740" s="117"/>
      <c r="K740" s="259"/>
    </row>
    <row r="741" spans="1:11" s="112" customFormat="1">
      <c r="A741" s="223"/>
      <c r="B741" s="291" t="s">
        <v>50</v>
      </c>
      <c r="C741" s="111"/>
      <c r="D741" s="155"/>
      <c r="E741" s="155"/>
      <c r="F741" s="102"/>
      <c r="G741" s="153"/>
      <c r="H741" s="106">
        <f>H742-H743</f>
        <v>29.5</v>
      </c>
      <c r="I741" s="106">
        <f>I742-I743</f>
        <v>27.9</v>
      </c>
      <c r="J741" s="106"/>
      <c r="K741" s="130"/>
    </row>
    <row r="742" spans="1:11" s="212" customFormat="1">
      <c r="A742" s="233"/>
      <c r="B742" s="293" t="s">
        <v>51</v>
      </c>
      <c r="C742" s="207"/>
      <c r="D742" s="208"/>
      <c r="E742" s="208"/>
      <c r="F742" s="210"/>
      <c r="G742" s="209"/>
      <c r="H742" s="117">
        <v>57.4</v>
      </c>
      <c r="I742" s="117">
        <v>27.9</v>
      </c>
      <c r="J742" s="117"/>
      <c r="K742" s="259"/>
    </row>
    <row r="743" spans="1:11" s="212" customFormat="1">
      <c r="A743" s="233"/>
      <c r="B743" s="293" t="s">
        <v>52</v>
      </c>
      <c r="C743" s="207"/>
      <c r="D743" s="208"/>
      <c r="E743" s="208"/>
      <c r="F743" s="210"/>
      <c r="G743" s="209"/>
      <c r="H743" s="117">
        <v>27.9</v>
      </c>
      <c r="I743" s="117"/>
      <c r="J743" s="117"/>
      <c r="K743" s="259"/>
    </row>
    <row r="744" spans="1:11" s="3" customFormat="1" ht="31.5">
      <c r="A744" s="223">
        <v>55</v>
      </c>
      <c r="B744" s="124" t="s">
        <v>187</v>
      </c>
      <c r="C744" s="113"/>
      <c r="D744" s="155" t="s">
        <v>131</v>
      </c>
      <c r="E744" s="155" t="s">
        <v>125</v>
      </c>
      <c r="F744" s="102">
        <v>70202</v>
      </c>
      <c r="G744" s="154"/>
      <c r="H744" s="118"/>
      <c r="I744" s="118"/>
      <c r="J744" s="118"/>
      <c r="K744" s="91"/>
    </row>
    <row r="745" spans="1:11" s="112" customFormat="1">
      <c r="A745" s="223"/>
      <c r="B745" s="94" t="s">
        <v>48</v>
      </c>
      <c r="C745" s="111"/>
      <c r="D745" s="155"/>
      <c r="E745" s="155"/>
      <c r="F745" s="102"/>
      <c r="G745" s="153"/>
      <c r="H745" s="106"/>
      <c r="I745" s="106"/>
      <c r="J745" s="106"/>
      <c r="K745" s="106">
        <v>50400</v>
      </c>
    </row>
    <row r="746" spans="1:11" s="326" customFormat="1" ht="12.75">
      <c r="A746" s="321"/>
      <c r="B746" s="315" t="s">
        <v>188</v>
      </c>
      <c r="C746" s="340"/>
      <c r="D746" s="341"/>
      <c r="E746" s="341"/>
      <c r="F746" s="316"/>
      <c r="G746" s="317"/>
      <c r="H746" s="318"/>
      <c r="I746" s="318"/>
      <c r="J746" s="170"/>
      <c r="K746" s="318"/>
    </row>
    <row r="747" spans="1:11" s="112" customFormat="1">
      <c r="A747" s="223"/>
      <c r="B747" s="94" t="s">
        <v>60</v>
      </c>
      <c r="C747" s="111"/>
      <c r="D747" s="155"/>
      <c r="E747" s="155"/>
      <c r="F747" s="102"/>
      <c r="G747" s="153"/>
      <c r="H747" s="106"/>
      <c r="I747" s="106"/>
      <c r="J747" s="106">
        <v>0</v>
      </c>
      <c r="K747" s="106">
        <v>50400</v>
      </c>
    </row>
    <row r="748" spans="1:11" s="3" customFormat="1">
      <c r="A748" s="225"/>
      <c r="B748" s="292" t="s">
        <v>49</v>
      </c>
      <c r="C748" s="113"/>
      <c r="D748" s="156"/>
      <c r="E748" s="156"/>
      <c r="F748" s="104"/>
      <c r="G748" s="154"/>
      <c r="H748" s="118"/>
      <c r="I748" s="118"/>
      <c r="J748" s="118">
        <v>80976</v>
      </c>
      <c r="K748" s="91">
        <v>0</v>
      </c>
    </row>
    <row r="749" spans="1:11" s="212" customFormat="1">
      <c r="A749" s="233"/>
      <c r="B749" s="293" t="s">
        <v>61</v>
      </c>
      <c r="C749" s="207"/>
      <c r="D749" s="208"/>
      <c r="E749" s="208"/>
      <c r="F749" s="210"/>
      <c r="G749" s="209"/>
      <c r="H749" s="117"/>
      <c r="I749" s="117"/>
      <c r="J749" s="117">
        <v>80976</v>
      </c>
      <c r="K749" s="117"/>
    </row>
    <row r="750" spans="1:11" s="212" customFormat="1">
      <c r="A750" s="233"/>
      <c r="B750" s="293" t="s">
        <v>62</v>
      </c>
      <c r="C750" s="207"/>
      <c r="D750" s="208"/>
      <c r="E750" s="208"/>
      <c r="F750" s="210"/>
      <c r="G750" s="209"/>
      <c r="H750" s="117"/>
      <c r="I750" s="117"/>
      <c r="J750" s="117"/>
      <c r="K750" s="117"/>
    </row>
    <row r="751" spans="1:11" s="112" customFormat="1">
      <c r="A751" s="223"/>
      <c r="B751" s="291" t="s">
        <v>50</v>
      </c>
      <c r="C751" s="111"/>
      <c r="D751" s="155"/>
      <c r="E751" s="155"/>
      <c r="F751" s="102"/>
      <c r="G751" s="153"/>
      <c r="H751" s="106"/>
      <c r="I751" s="106"/>
      <c r="J751" s="106">
        <v>-80976</v>
      </c>
      <c r="K751" s="106">
        <v>50400</v>
      </c>
    </row>
    <row r="752" spans="1:11" s="3" customFormat="1">
      <c r="A752" s="225"/>
      <c r="B752" s="293" t="s">
        <v>51</v>
      </c>
      <c r="C752" s="113"/>
      <c r="D752" s="156"/>
      <c r="E752" s="156"/>
      <c r="F752" s="104"/>
      <c r="G752" s="154"/>
      <c r="H752" s="118"/>
      <c r="I752" s="118"/>
      <c r="J752" s="118"/>
      <c r="K752" s="91">
        <v>50400</v>
      </c>
    </row>
    <row r="753" spans="1:11" s="3" customFormat="1">
      <c r="A753" s="225"/>
      <c r="B753" s="293" t="s">
        <v>52</v>
      </c>
      <c r="C753" s="113"/>
      <c r="D753" s="156"/>
      <c r="E753" s="156"/>
      <c r="F753" s="104"/>
      <c r="G753" s="154"/>
      <c r="H753" s="118"/>
      <c r="I753" s="118"/>
      <c r="J753" s="106">
        <v>80976</v>
      </c>
      <c r="K753" s="91"/>
    </row>
    <row r="754" spans="1:11" s="3" customFormat="1" ht="31.5">
      <c r="A754" s="223">
        <v>56</v>
      </c>
      <c r="B754" s="124" t="s">
        <v>33</v>
      </c>
      <c r="C754" s="111"/>
      <c r="D754" s="155" t="s">
        <v>166</v>
      </c>
      <c r="E754" s="155" t="s">
        <v>126</v>
      </c>
      <c r="F754" s="102">
        <v>70105</v>
      </c>
      <c r="G754" s="153" t="s">
        <v>91</v>
      </c>
      <c r="H754" s="118"/>
      <c r="I754" s="118"/>
      <c r="J754" s="118"/>
      <c r="K754" s="132"/>
    </row>
    <row r="755" spans="1:11" s="3" customFormat="1">
      <c r="A755" s="224"/>
      <c r="B755" s="94" t="s">
        <v>48</v>
      </c>
      <c r="C755" s="113"/>
      <c r="D755" s="156"/>
      <c r="E755" s="156"/>
      <c r="F755" s="104"/>
      <c r="G755" s="154"/>
      <c r="H755" s="118"/>
      <c r="I755" s="118"/>
      <c r="J755" s="106">
        <v>34</v>
      </c>
      <c r="K755" s="132"/>
    </row>
    <row r="756" spans="1:11" s="326" customFormat="1" ht="12.75">
      <c r="A756" s="314"/>
      <c r="B756" s="315" t="s">
        <v>188</v>
      </c>
      <c r="C756" s="340"/>
      <c r="D756" s="341"/>
      <c r="E756" s="341"/>
      <c r="F756" s="316"/>
      <c r="G756" s="317"/>
      <c r="H756" s="318"/>
      <c r="I756" s="318"/>
      <c r="J756" s="170"/>
      <c r="K756" s="355"/>
    </row>
    <row r="757" spans="1:11" s="3" customFormat="1">
      <c r="A757" s="225"/>
      <c r="B757" s="94" t="s">
        <v>60</v>
      </c>
      <c r="C757" s="113"/>
      <c r="D757" s="156"/>
      <c r="E757" s="156"/>
      <c r="F757" s="104"/>
      <c r="G757" s="154"/>
      <c r="H757" s="118"/>
      <c r="I757" s="118"/>
      <c r="J757" s="106">
        <v>34</v>
      </c>
      <c r="K757" s="132"/>
    </row>
    <row r="758" spans="1:11" s="3" customFormat="1">
      <c r="A758" s="225"/>
      <c r="B758" s="292" t="s">
        <v>49</v>
      </c>
      <c r="C758" s="113"/>
      <c r="D758" s="156"/>
      <c r="E758" s="156"/>
      <c r="F758" s="104"/>
      <c r="G758" s="154"/>
      <c r="H758" s="118"/>
      <c r="I758" s="118"/>
      <c r="J758" s="118"/>
      <c r="K758" s="132"/>
    </row>
    <row r="759" spans="1:11" s="212" customFormat="1">
      <c r="A759" s="233"/>
      <c r="B759" s="293" t="s">
        <v>61</v>
      </c>
      <c r="C759" s="207"/>
      <c r="D759" s="208"/>
      <c r="E759" s="208"/>
      <c r="F759" s="210"/>
      <c r="G759" s="209"/>
      <c r="H759" s="117"/>
      <c r="I759" s="117"/>
      <c r="J759" s="117"/>
      <c r="K759" s="259"/>
    </row>
    <row r="760" spans="1:11" s="212" customFormat="1">
      <c r="A760" s="233"/>
      <c r="B760" s="293" t="s">
        <v>62</v>
      </c>
      <c r="C760" s="207"/>
      <c r="D760" s="208"/>
      <c r="E760" s="208"/>
      <c r="F760" s="210"/>
      <c r="G760" s="209"/>
      <c r="H760" s="117"/>
      <c r="I760" s="117"/>
      <c r="J760" s="117"/>
      <c r="K760" s="259"/>
    </row>
    <row r="761" spans="1:11" s="212" customFormat="1">
      <c r="A761" s="233"/>
      <c r="B761" s="293" t="s">
        <v>142</v>
      </c>
      <c r="C761" s="207"/>
      <c r="D761" s="208"/>
      <c r="E761" s="208"/>
      <c r="F761" s="210"/>
      <c r="G761" s="209"/>
      <c r="H761" s="117"/>
      <c r="I761" s="117"/>
      <c r="J761" s="117"/>
      <c r="K761" s="259"/>
    </row>
    <row r="762" spans="1:11" s="212" customFormat="1">
      <c r="A762" s="233"/>
      <c r="B762" s="293" t="s">
        <v>144</v>
      </c>
      <c r="C762" s="207"/>
      <c r="D762" s="208"/>
      <c r="E762" s="208"/>
      <c r="F762" s="210"/>
      <c r="G762" s="209"/>
      <c r="H762" s="117"/>
      <c r="I762" s="117"/>
      <c r="J762" s="117">
        <v>34</v>
      </c>
      <c r="K762" s="259"/>
    </row>
    <row r="763" spans="1:11" s="3" customFormat="1">
      <c r="A763" s="223"/>
      <c r="B763" s="291" t="s">
        <v>50</v>
      </c>
      <c r="C763" s="111"/>
      <c r="D763" s="155"/>
      <c r="E763" s="155"/>
      <c r="F763" s="102"/>
      <c r="G763" s="153"/>
      <c r="H763" s="118"/>
      <c r="I763" s="118"/>
      <c r="J763" s="118"/>
      <c r="K763" s="132"/>
    </row>
    <row r="764" spans="1:11" s="212" customFormat="1">
      <c r="A764" s="233"/>
      <c r="B764" s="293" t="s">
        <v>51</v>
      </c>
      <c r="C764" s="207"/>
      <c r="D764" s="208"/>
      <c r="E764" s="208"/>
      <c r="F764" s="210"/>
      <c r="G764" s="209"/>
      <c r="H764" s="117"/>
      <c r="I764" s="117"/>
      <c r="J764" s="117"/>
      <c r="K764" s="259"/>
    </row>
    <row r="765" spans="1:11" s="212" customFormat="1">
      <c r="A765" s="233"/>
      <c r="B765" s="293" t="s">
        <v>52</v>
      </c>
      <c r="C765" s="207"/>
      <c r="D765" s="208"/>
      <c r="E765" s="208"/>
      <c r="F765" s="210"/>
      <c r="G765" s="209"/>
      <c r="H765" s="117"/>
      <c r="I765" s="117"/>
      <c r="J765" s="117"/>
      <c r="K765" s="259"/>
    </row>
    <row r="766" spans="1:11" s="3" customFormat="1" ht="31.5">
      <c r="A766" s="223">
        <v>57</v>
      </c>
      <c r="B766" s="134" t="s">
        <v>39</v>
      </c>
      <c r="C766" s="111"/>
      <c r="D766" s="155" t="s">
        <v>163</v>
      </c>
      <c r="E766" s="153" t="s">
        <v>127</v>
      </c>
      <c r="F766" s="102">
        <v>70051</v>
      </c>
      <c r="G766" s="153" t="s">
        <v>89</v>
      </c>
      <c r="H766" s="106"/>
      <c r="I766" s="106"/>
      <c r="J766" s="118"/>
      <c r="K766" s="91"/>
    </row>
    <row r="767" spans="1:11" s="3" customFormat="1">
      <c r="A767" s="224"/>
      <c r="B767" s="94" t="s">
        <v>48</v>
      </c>
      <c r="C767" s="113"/>
      <c r="D767" s="156"/>
      <c r="E767" s="154"/>
      <c r="F767" s="104"/>
      <c r="G767" s="154"/>
      <c r="H767" s="106">
        <v>20669.900000000001</v>
      </c>
      <c r="I767" s="106">
        <f>I769</f>
        <v>38810.25</v>
      </c>
      <c r="J767" s="106">
        <v>1770.6000000000001</v>
      </c>
      <c r="K767" s="91">
        <v>0</v>
      </c>
    </row>
    <row r="768" spans="1:11" s="326" customFormat="1" ht="12.75">
      <c r="A768" s="314"/>
      <c r="B768" s="315" t="s">
        <v>188</v>
      </c>
      <c r="C768" s="340"/>
      <c r="D768" s="341"/>
      <c r="E768" s="317"/>
      <c r="F768" s="316"/>
      <c r="G768" s="317"/>
      <c r="H768" s="170"/>
      <c r="I768" s="170"/>
      <c r="J768" s="170"/>
      <c r="K768" s="318"/>
    </row>
    <row r="769" spans="1:11" s="3" customFormat="1">
      <c r="A769" s="225"/>
      <c r="B769" s="94" t="s">
        <v>60</v>
      </c>
      <c r="C769" s="113"/>
      <c r="D769" s="156"/>
      <c r="E769" s="154"/>
      <c r="F769" s="104"/>
      <c r="G769" s="154"/>
      <c r="H769" s="106">
        <f>H770+H775+H774</f>
        <v>20669.900000000001</v>
      </c>
      <c r="I769" s="106">
        <f>I770+I775+I774</f>
        <v>38810.25</v>
      </c>
      <c r="J769" s="106">
        <v>1770.6000000000001</v>
      </c>
      <c r="K769" s="91">
        <v>0</v>
      </c>
    </row>
    <row r="770" spans="1:11" s="3" customFormat="1">
      <c r="A770" s="225"/>
      <c r="B770" s="292" t="s">
        <v>49</v>
      </c>
      <c r="C770" s="113"/>
      <c r="D770" s="156"/>
      <c r="E770" s="154"/>
      <c r="F770" s="104"/>
      <c r="G770" s="154"/>
      <c r="H770" s="118">
        <f>H771+H772+H773</f>
        <v>24245.200000000001</v>
      </c>
      <c r="I770" s="118">
        <f>I771+I772</f>
        <v>34333.29</v>
      </c>
      <c r="J770" s="118">
        <v>1767.4</v>
      </c>
      <c r="K770" s="91">
        <v>0</v>
      </c>
    </row>
    <row r="771" spans="1:11" s="212" customFormat="1">
      <c r="A771" s="233"/>
      <c r="B771" s="293" t="s">
        <v>61</v>
      </c>
      <c r="C771" s="207"/>
      <c r="D771" s="208"/>
      <c r="E771" s="209"/>
      <c r="F771" s="210"/>
      <c r="G771" s="209"/>
      <c r="H771" s="117"/>
      <c r="I771" s="117"/>
      <c r="J771" s="117"/>
      <c r="K771" s="117"/>
    </row>
    <row r="772" spans="1:11" s="212" customFormat="1">
      <c r="A772" s="233"/>
      <c r="B772" s="293" t="s">
        <v>62</v>
      </c>
      <c r="C772" s="207"/>
      <c r="D772" s="208"/>
      <c r="E772" s="209"/>
      <c r="F772" s="210"/>
      <c r="G772" s="209"/>
      <c r="H772" s="117">
        <v>24225.200000000001</v>
      </c>
      <c r="I772" s="117">
        <v>34333.29</v>
      </c>
      <c r="J772" s="117">
        <v>1767.4</v>
      </c>
      <c r="K772" s="117"/>
    </row>
    <row r="773" spans="1:11" s="212" customFormat="1">
      <c r="A773" s="233"/>
      <c r="B773" s="293" t="s">
        <v>70</v>
      </c>
      <c r="C773" s="207"/>
      <c r="D773" s="208"/>
      <c r="E773" s="209"/>
      <c r="F773" s="210"/>
      <c r="G773" s="209"/>
      <c r="H773" s="117">
        <v>20</v>
      </c>
      <c r="I773" s="117"/>
      <c r="J773" s="117"/>
      <c r="K773" s="117"/>
    </row>
    <row r="774" spans="1:11" s="212" customFormat="1">
      <c r="A774" s="233"/>
      <c r="B774" s="293" t="s">
        <v>142</v>
      </c>
      <c r="C774" s="207"/>
      <c r="D774" s="208"/>
      <c r="E774" s="209"/>
      <c r="F774" s="210"/>
      <c r="G774" s="209"/>
      <c r="H774" s="117">
        <v>376.7</v>
      </c>
      <c r="I774" s="117">
        <v>74.290000000000006</v>
      </c>
      <c r="J774" s="117"/>
      <c r="K774" s="117"/>
    </row>
    <row r="775" spans="1:11" s="3" customFormat="1">
      <c r="A775" s="223"/>
      <c r="B775" s="291" t="s">
        <v>50</v>
      </c>
      <c r="C775" s="111"/>
      <c r="D775" s="155"/>
      <c r="E775" s="153"/>
      <c r="F775" s="102"/>
      <c r="G775" s="153"/>
      <c r="H775" s="106">
        <f>H776-H777</f>
        <v>-3951.9999999999995</v>
      </c>
      <c r="I775" s="106">
        <f>I776-I777</f>
        <v>4402.67</v>
      </c>
      <c r="J775" s="118">
        <v>3.2</v>
      </c>
      <c r="K775" s="91"/>
    </row>
    <row r="776" spans="1:11" s="212" customFormat="1">
      <c r="A776" s="233"/>
      <c r="B776" s="293" t="s">
        <v>51</v>
      </c>
      <c r="C776" s="207"/>
      <c r="D776" s="208"/>
      <c r="E776" s="209"/>
      <c r="F776" s="210"/>
      <c r="G776" s="209"/>
      <c r="H776" s="117">
        <v>453.9</v>
      </c>
      <c r="I776" s="117">
        <v>4405.8999999999996</v>
      </c>
      <c r="J776" s="117">
        <v>3.2</v>
      </c>
      <c r="K776" s="117">
        <v>3.2</v>
      </c>
    </row>
    <row r="777" spans="1:11" s="212" customFormat="1">
      <c r="A777" s="233"/>
      <c r="B777" s="293" t="s">
        <v>52</v>
      </c>
      <c r="C777" s="207"/>
      <c r="D777" s="208"/>
      <c r="E777" s="209"/>
      <c r="F777" s="210"/>
      <c r="G777" s="209"/>
      <c r="H777" s="117">
        <v>4405.8999999999996</v>
      </c>
      <c r="I777" s="117">
        <v>3.23</v>
      </c>
      <c r="J777" s="117"/>
      <c r="K777" s="117">
        <v>3.2</v>
      </c>
    </row>
    <row r="778" spans="1:11" s="3" customFormat="1" ht="31.5">
      <c r="A778" s="223">
        <v>58</v>
      </c>
      <c r="B778" s="134" t="s">
        <v>174</v>
      </c>
      <c r="C778" s="111"/>
      <c r="D778" s="155" t="s">
        <v>163</v>
      </c>
      <c r="E778" s="153" t="s">
        <v>127</v>
      </c>
      <c r="F778" s="102">
        <v>70182</v>
      </c>
      <c r="G778" s="153" t="s">
        <v>90</v>
      </c>
      <c r="H778" s="118"/>
      <c r="I778" s="118"/>
      <c r="J778" s="106"/>
      <c r="K778" s="91"/>
    </row>
    <row r="779" spans="1:11" s="112" customFormat="1">
      <c r="A779" s="223"/>
      <c r="B779" s="94" t="s">
        <v>48</v>
      </c>
      <c r="C779" s="111"/>
      <c r="D779" s="155"/>
      <c r="E779" s="153"/>
      <c r="F779" s="102"/>
      <c r="G779" s="153"/>
      <c r="H779" s="106"/>
      <c r="I779" s="106">
        <f>I781</f>
        <v>936.2</v>
      </c>
      <c r="J779" s="106">
        <v>4958.2</v>
      </c>
      <c r="K779" s="106">
        <v>1414.3760000000025</v>
      </c>
    </row>
    <row r="780" spans="1:11" s="326" customFormat="1" ht="12.75">
      <c r="A780" s="321"/>
      <c r="B780" s="315" t="s">
        <v>188</v>
      </c>
      <c r="C780" s="340"/>
      <c r="D780" s="341"/>
      <c r="E780" s="317"/>
      <c r="F780" s="316"/>
      <c r="G780" s="317"/>
      <c r="H780" s="318"/>
      <c r="I780" s="170"/>
      <c r="J780" s="169"/>
      <c r="K780" s="318"/>
    </row>
    <row r="781" spans="1:11" s="112" customFormat="1">
      <c r="A781" s="223"/>
      <c r="B781" s="94" t="s">
        <v>60</v>
      </c>
      <c r="C781" s="111"/>
      <c r="D781" s="155"/>
      <c r="E781" s="153"/>
      <c r="F781" s="102"/>
      <c r="G781" s="153"/>
      <c r="H781" s="106"/>
      <c r="I781" s="106">
        <f>I782+I787</f>
        <v>936.2</v>
      </c>
      <c r="J781" s="106">
        <v>4958.2</v>
      </c>
      <c r="K781" s="106">
        <v>1414.3760000000025</v>
      </c>
    </row>
    <row r="782" spans="1:11" s="3" customFormat="1">
      <c r="A782" s="225"/>
      <c r="B782" s="292" t="s">
        <v>49</v>
      </c>
      <c r="C782" s="113"/>
      <c r="D782" s="156"/>
      <c r="E782" s="154"/>
      <c r="F782" s="104"/>
      <c r="G782" s="154"/>
      <c r="H782" s="118"/>
      <c r="I782" s="118">
        <f>I783+I786</f>
        <v>2004.8</v>
      </c>
      <c r="J782" s="118">
        <v>4958.2</v>
      </c>
      <c r="K782" s="91">
        <v>1414.3760000000025</v>
      </c>
    </row>
    <row r="783" spans="1:11" s="212" customFormat="1">
      <c r="A783" s="233"/>
      <c r="B783" s="293" t="s">
        <v>61</v>
      </c>
      <c r="C783" s="207"/>
      <c r="D783" s="208"/>
      <c r="E783" s="209"/>
      <c r="F783" s="210"/>
      <c r="G783" s="209"/>
      <c r="H783" s="117"/>
      <c r="I783" s="117">
        <v>1997.6</v>
      </c>
      <c r="J783" s="117">
        <v>3138.2</v>
      </c>
      <c r="K783" s="117">
        <v>1414.4</v>
      </c>
    </row>
    <row r="784" spans="1:11" s="212" customFormat="1">
      <c r="A784" s="233"/>
      <c r="B784" s="293" t="s">
        <v>62</v>
      </c>
      <c r="C784" s="207"/>
      <c r="D784" s="208"/>
      <c r="E784" s="209"/>
      <c r="F784" s="210"/>
      <c r="G784" s="209"/>
      <c r="H784" s="117"/>
      <c r="I784" s="117"/>
      <c r="J784" s="117">
        <v>1820</v>
      </c>
      <c r="K784" s="117">
        <v>-2.3999999997613486E-2</v>
      </c>
    </row>
    <row r="785" spans="1:11" s="212" customFormat="1">
      <c r="A785" s="233"/>
      <c r="B785" s="293" t="s">
        <v>70</v>
      </c>
      <c r="C785" s="207"/>
      <c r="D785" s="208"/>
      <c r="E785" s="209"/>
      <c r="F785" s="210"/>
      <c r="G785" s="209"/>
      <c r="H785" s="117"/>
      <c r="I785" s="117"/>
      <c r="J785" s="194"/>
      <c r="K785" s="117"/>
    </row>
    <row r="786" spans="1:11" s="212" customFormat="1">
      <c r="A786" s="233"/>
      <c r="B786" s="293" t="s">
        <v>142</v>
      </c>
      <c r="C786" s="207"/>
      <c r="D786" s="208"/>
      <c r="E786" s="209"/>
      <c r="F786" s="210"/>
      <c r="G786" s="209"/>
      <c r="H786" s="117"/>
      <c r="I786" s="117">
        <v>7.2</v>
      </c>
      <c r="J786" s="194"/>
      <c r="K786" s="117"/>
    </row>
    <row r="787" spans="1:11" s="3" customFormat="1">
      <c r="A787" s="225"/>
      <c r="B787" s="291" t="s">
        <v>50</v>
      </c>
      <c r="C787" s="111"/>
      <c r="D787" s="155"/>
      <c r="E787" s="153"/>
      <c r="F787" s="102"/>
      <c r="G787" s="153"/>
      <c r="H787" s="118"/>
      <c r="I787" s="106">
        <f>I788-I789</f>
        <v>-1068.5999999999999</v>
      </c>
      <c r="J787" s="118"/>
      <c r="K787" s="91"/>
    </row>
    <row r="788" spans="1:11" s="212" customFormat="1">
      <c r="A788" s="233"/>
      <c r="B788" s="293" t="s">
        <v>51</v>
      </c>
      <c r="C788" s="207"/>
      <c r="D788" s="208"/>
      <c r="E788" s="209"/>
      <c r="F788" s="210"/>
      <c r="G788" s="209"/>
      <c r="H788" s="117"/>
      <c r="I788" s="117"/>
      <c r="J788" s="117">
        <v>1068.5999999999999</v>
      </c>
      <c r="K788" s="117">
        <v>1068.5999999999999</v>
      </c>
    </row>
    <row r="789" spans="1:11" s="212" customFormat="1">
      <c r="A789" s="233"/>
      <c r="B789" s="293" t="s">
        <v>52</v>
      </c>
      <c r="C789" s="207"/>
      <c r="D789" s="208"/>
      <c r="E789" s="209"/>
      <c r="F789" s="210"/>
      <c r="G789" s="209"/>
      <c r="H789" s="117"/>
      <c r="I789" s="117">
        <v>1068.5999999999999</v>
      </c>
      <c r="J789" s="117">
        <v>1068.5999999999999</v>
      </c>
      <c r="K789" s="117">
        <v>1068.5999999999999</v>
      </c>
    </row>
    <row r="790" spans="1:11" s="3" customFormat="1" ht="31.5">
      <c r="A790" s="223">
        <v>59</v>
      </c>
      <c r="B790" s="124" t="s">
        <v>40</v>
      </c>
      <c r="C790" s="111"/>
      <c r="D790" s="155" t="s">
        <v>163</v>
      </c>
      <c r="E790" s="153" t="s">
        <v>127</v>
      </c>
      <c r="F790" s="102">
        <v>70078</v>
      </c>
      <c r="G790" s="153" t="s">
        <v>90</v>
      </c>
      <c r="H790" s="106"/>
      <c r="I790" s="106"/>
      <c r="J790" s="106"/>
      <c r="K790" s="91"/>
    </row>
    <row r="791" spans="1:11" s="112" customFormat="1">
      <c r="A791" s="223"/>
      <c r="B791" s="94" t="s">
        <v>48</v>
      </c>
      <c r="C791" s="111"/>
      <c r="D791" s="155"/>
      <c r="E791" s="153"/>
      <c r="F791" s="102"/>
      <c r="G791" s="153"/>
      <c r="H791" s="106">
        <v>1046.9000000000001</v>
      </c>
      <c r="I791" s="106">
        <f>I793</f>
        <v>985.62</v>
      </c>
      <c r="J791" s="106">
        <v>634.90000000000009</v>
      </c>
      <c r="K791" s="106">
        <v>1240.5466666666666</v>
      </c>
    </row>
    <row r="792" spans="1:11" s="326" customFormat="1" ht="12.75">
      <c r="A792" s="321"/>
      <c r="B792" s="315" t="s">
        <v>188</v>
      </c>
      <c r="C792" s="340"/>
      <c r="D792" s="341"/>
      <c r="E792" s="317"/>
      <c r="F792" s="316"/>
      <c r="G792" s="317"/>
      <c r="H792" s="170"/>
      <c r="I792" s="170"/>
      <c r="J792" s="170"/>
      <c r="K792" s="318"/>
    </row>
    <row r="793" spans="1:11" s="112" customFormat="1">
      <c r="A793" s="223"/>
      <c r="B793" s="94" t="s">
        <v>60</v>
      </c>
      <c r="C793" s="111"/>
      <c r="D793" s="155"/>
      <c r="E793" s="153"/>
      <c r="F793" s="102"/>
      <c r="G793" s="153"/>
      <c r="H793" s="106">
        <f>H794+H798+H797</f>
        <v>1046.9000000000001</v>
      </c>
      <c r="I793" s="106">
        <f>I794+I798+I797</f>
        <v>985.62</v>
      </c>
      <c r="J793" s="106">
        <v>634.90000000000009</v>
      </c>
      <c r="K793" s="106">
        <v>1240.5466666666666</v>
      </c>
    </row>
    <row r="794" spans="1:11" s="92" customFormat="1">
      <c r="A794" s="223"/>
      <c r="B794" s="292" t="s">
        <v>49</v>
      </c>
      <c r="C794" s="126"/>
      <c r="D794" s="163"/>
      <c r="E794" s="161"/>
      <c r="F794" s="159"/>
      <c r="G794" s="161"/>
      <c r="H794" s="118">
        <f>H795+H796</f>
        <v>1090.8</v>
      </c>
      <c r="I794" s="118">
        <f>I795+I796</f>
        <v>991.5</v>
      </c>
      <c r="J794" s="118">
        <v>910</v>
      </c>
      <c r="K794" s="118">
        <v>1240.5466666666666</v>
      </c>
    </row>
    <row r="795" spans="1:11" s="212" customFormat="1">
      <c r="A795" s="233"/>
      <c r="B795" s="293" t="s">
        <v>61</v>
      </c>
      <c r="C795" s="207"/>
      <c r="D795" s="208"/>
      <c r="E795" s="209"/>
      <c r="F795" s="210"/>
      <c r="G795" s="209"/>
      <c r="H795" s="117">
        <v>1090.8</v>
      </c>
      <c r="I795" s="117">
        <v>991.5</v>
      </c>
      <c r="J795" s="117">
        <v>910</v>
      </c>
      <c r="K795" s="117">
        <v>1240.5466666666666</v>
      </c>
    </row>
    <row r="796" spans="1:11" s="212" customFormat="1">
      <c r="A796" s="233"/>
      <c r="B796" s="293" t="s">
        <v>62</v>
      </c>
      <c r="C796" s="207"/>
      <c r="D796" s="208"/>
      <c r="E796" s="209"/>
      <c r="F796" s="210"/>
      <c r="G796" s="209"/>
      <c r="H796" s="194"/>
      <c r="I796" s="194"/>
      <c r="J796" s="194"/>
      <c r="K796" s="117"/>
    </row>
    <row r="797" spans="1:11" s="212" customFormat="1">
      <c r="A797" s="233"/>
      <c r="B797" s="293" t="s">
        <v>142</v>
      </c>
      <c r="C797" s="207"/>
      <c r="D797" s="208"/>
      <c r="E797" s="209"/>
      <c r="F797" s="210"/>
      <c r="G797" s="209"/>
      <c r="H797" s="117">
        <v>58</v>
      </c>
      <c r="I797" s="117">
        <v>6.27</v>
      </c>
      <c r="J797" s="194"/>
      <c r="K797" s="117"/>
    </row>
    <row r="798" spans="1:11" s="3" customFormat="1">
      <c r="A798" s="223"/>
      <c r="B798" s="291" t="s">
        <v>50</v>
      </c>
      <c r="C798" s="111"/>
      <c r="D798" s="155"/>
      <c r="E798" s="153"/>
      <c r="F798" s="102"/>
      <c r="G798" s="153"/>
      <c r="H798" s="106">
        <f>H799-H800</f>
        <v>-101.89999999999999</v>
      </c>
      <c r="I798" s="106">
        <f>I799-I800</f>
        <v>-12.150000000000006</v>
      </c>
      <c r="J798" s="106">
        <v>-275.09999999999997</v>
      </c>
      <c r="K798" s="91">
        <v>0</v>
      </c>
    </row>
    <row r="799" spans="1:11" s="212" customFormat="1">
      <c r="A799" s="233"/>
      <c r="B799" s="293" t="s">
        <v>51</v>
      </c>
      <c r="C799" s="207"/>
      <c r="D799" s="208"/>
      <c r="E799" s="209"/>
      <c r="F799" s="210"/>
      <c r="G799" s="209"/>
      <c r="H799" s="117">
        <v>32.200000000000003</v>
      </c>
      <c r="I799" s="117">
        <v>134.1</v>
      </c>
      <c r="J799" s="117">
        <v>146.30000000000001</v>
      </c>
      <c r="K799" s="117">
        <v>146.30000000000001</v>
      </c>
    </row>
    <row r="800" spans="1:11" s="212" customFormat="1">
      <c r="A800" s="233"/>
      <c r="B800" s="293" t="s">
        <v>52</v>
      </c>
      <c r="C800" s="207"/>
      <c r="D800" s="208"/>
      <c r="E800" s="209"/>
      <c r="F800" s="210"/>
      <c r="G800" s="209"/>
      <c r="H800" s="117">
        <v>134.1</v>
      </c>
      <c r="I800" s="117">
        <v>146.25</v>
      </c>
      <c r="J800" s="117">
        <v>421.4</v>
      </c>
      <c r="K800" s="117">
        <v>146.30000000000001</v>
      </c>
    </row>
    <row r="801" spans="1:11" s="3" customFormat="1" ht="31.5">
      <c r="A801" s="223">
        <v>60</v>
      </c>
      <c r="B801" s="93" t="s">
        <v>41</v>
      </c>
      <c r="C801" s="119"/>
      <c r="D801" s="157" t="s">
        <v>163</v>
      </c>
      <c r="E801" s="155" t="s">
        <v>127</v>
      </c>
      <c r="F801" s="102">
        <v>70069</v>
      </c>
      <c r="G801" s="153" t="s">
        <v>91</v>
      </c>
      <c r="H801" s="106"/>
      <c r="I801" s="106"/>
      <c r="J801" s="106"/>
      <c r="K801" s="117"/>
    </row>
    <row r="802" spans="1:11" s="3" customFormat="1">
      <c r="A802" s="225"/>
      <c r="B802" s="94" t="s">
        <v>48</v>
      </c>
      <c r="C802" s="113"/>
      <c r="D802" s="156"/>
      <c r="E802" s="154"/>
      <c r="F802" s="104"/>
      <c r="G802" s="154"/>
      <c r="H802" s="106">
        <v>14781.1</v>
      </c>
      <c r="I802" s="106">
        <f>I804</f>
        <v>9273.25</v>
      </c>
      <c r="J802" s="106">
        <v>6067.9</v>
      </c>
      <c r="K802" s="117">
        <v>0</v>
      </c>
    </row>
    <row r="803" spans="1:11" s="326" customFormat="1" ht="12.75">
      <c r="A803" s="321"/>
      <c r="B803" s="315" t="s">
        <v>188</v>
      </c>
      <c r="C803" s="340"/>
      <c r="D803" s="341"/>
      <c r="E803" s="317"/>
      <c r="F803" s="316"/>
      <c r="G803" s="317"/>
      <c r="H803" s="170"/>
      <c r="I803" s="170"/>
      <c r="J803" s="170"/>
      <c r="K803" s="169"/>
    </row>
    <row r="804" spans="1:11" s="3" customFormat="1">
      <c r="A804" s="225"/>
      <c r="B804" s="94" t="s">
        <v>60</v>
      </c>
      <c r="C804" s="113"/>
      <c r="D804" s="156"/>
      <c r="E804" s="154"/>
      <c r="F804" s="104"/>
      <c r="G804" s="154"/>
      <c r="H804" s="106">
        <f>H805+H810+H808+H809</f>
        <v>14781.100000000002</v>
      </c>
      <c r="I804" s="106">
        <f>I805+I810+I808</f>
        <v>9273.25</v>
      </c>
      <c r="J804" s="106">
        <v>6067.9</v>
      </c>
      <c r="K804" s="117">
        <v>0</v>
      </c>
    </row>
    <row r="805" spans="1:11" s="3" customFormat="1">
      <c r="A805" s="225"/>
      <c r="B805" s="292" t="s">
        <v>49</v>
      </c>
      <c r="C805" s="113"/>
      <c r="D805" s="156"/>
      <c r="E805" s="154"/>
      <c r="F805" s="104"/>
      <c r="G805" s="154"/>
      <c r="H805" s="118">
        <f>H806+H807</f>
        <v>17355.400000000001</v>
      </c>
      <c r="I805" s="118">
        <f>I806</f>
        <v>0</v>
      </c>
      <c r="J805" s="118">
        <v>0</v>
      </c>
      <c r="K805" s="117">
        <v>0</v>
      </c>
    </row>
    <row r="806" spans="1:11" s="212" customFormat="1">
      <c r="A806" s="233"/>
      <c r="B806" s="293" t="s">
        <v>61</v>
      </c>
      <c r="C806" s="207"/>
      <c r="D806" s="208"/>
      <c r="E806" s="209"/>
      <c r="F806" s="210"/>
      <c r="G806" s="209"/>
      <c r="H806" s="117">
        <v>17355.400000000001</v>
      </c>
      <c r="I806" s="117"/>
      <c r="J806" s="117"/>
      <c r="K806" s="117"/>
    </row>
    <row r="807" spans="1:11" s="212" customFormat="1">
      <c r="A807" s="233"/>
      <c r="B807" s="293" t="s">
        <v>62</v>
      </c>
      <c r="C807" s="207"/>
      <c r="D807" s="208"/>
      <c r="E807" s="209"/>
      <c r="F807" s="210"/>
      <c r="G807" s="209"/>
      <c r="H807" s="194"/>
      <c r="I807" s="194">
        <v>0</v>
      </c>
      <c r="J807" s="117"/>
      <c r="K807" s="117"/>
    </row>
    <row r="808" spans="1:11" s="212" customFormat="1">
      <c r="A808" s="233"/>
      <c r="B808" s="293" t="s">
        <v>142</v>
      </c>
      <c r="C808" s="207"/>
      <c r="D808" s="208"/>
      <c r="E808" s="209"/>
      <c r="F808" s="210"/>
      <c r="G808" s="209"/>
      <c r="H808" s="117">
        <v>767.9</v>
      </c>
      <c r="I808" s="117">
        <v>157.66</v>
      </c>
      <c r="J808" s="117"/>
      <c r="K808" s="117"/>
    </row>
    <row r="809" spans="1:11" s="212" customFormat="1">
      <c r="A809" s="233"/>
      <c r="B809" s="293" t="s">
        <v>144</v>
      </c>
      <c r="C809" s="207"/>
      <c r="D809" s="208"/>
      <c r="E809" s="209"/>
      <c r="F809" s="210"/>
      <c r="G809" s="209"/>
      <c r="H809" s="117">
        <v>3661.6</v>
      </c>
      <c r="I809" s="117"/>
      <c r="J809" s="194"/>
      <c r="K809" s="117"/>
    </row>
    <row r="810" spans="1:11" s="3" customFormat="1">
      <c r="A810" s="223"/>
      <c r="B810" s="291" t="s">
        <v>50</v>
      </c>
      <c r="C810" s="111"/>
      <c r="D810" s="155"/>
      <c r="E810" s="153"/>
      <c r="F810" s="102"/>
      <c r="G810" s="153"/>
      <c r="H810" s="106">
        <f>H811-H812</f>
        <v>-7003.8</v>
      </c>
      <c r="I810" s="106">
        <f>I811-I812</f>
        <v>9115.59</v>
      </c>
      <c r="J810" s="106">
        <v>6067.9</v>
      </c>
      <c r="K810" s="117"/>
    </row>
    <row r="811" spans="1:11" s="212" customFormat="1">
      <c r="A811" s="233"/>
      <c r="B811" s="293" t="s">
        <v>51</v>
      </c>
      <c r="C811" s="207"/>
      <c r="D811" s="208"/>
      <c r="E811" s="209"/>
      <c r="F811" s="210"/>
      <c r="G811" s="209"/>
      <c r="H811" s="117">
        <v>8179.7</v>
      </c>
      <c r="I811" s="117">
        <v>15183.5</v>
      </c>
      <c r="J811" s="117">
        <v>6067.9</v>
      </c>
      <c r="K811" s="117">
        <v>6067.9</v>
      </c>
    </row>
    <row r="812" spans="1:11" s="212" customFormat="1">
      <c r="A812" s="233"/>
      <c r="B812" s="293" t="s">
        <v>52</v>
      </c>
      <c r="C812" s="207"/>
      <c r="D812" s="208"/>
      <c r="E812" s="209"/>
      <c r="F812" s="210"/>
      <c r="G812" s="209"/>
      <c r="H812" s="117">
        <v>15183.5</v>
      </c>
      <c r="I812" s="117">
        <v>6067.91</v>
      </c>
      <c r="J812" s="117"/>
      <c r="K812" s="117">
        <v>6067.9</v>
      </c>
    </row>
    <row r="813" spans="1:11" s="52" customFormat="1" ht="31.5">
      <c r="A813" s="231">
        <v>61</v>
      </c>
      <c r="B813" s="135" t="s">
        <v>42</v>
      </c>
      <c r="C813" s="119"/>
      <c r="D813" s="157" t="s">
        <v>160</v>
      </c>
      <c r="E813" s="152" t="s">
        <v>128</v>
      </c>
      <c r="F813" s="101">
        <v>70052</v>
      </c>
      <c r="G813" s="157" t="s">
        <v>111</v>
      </c>
      <c r="H813" s="115"/>
      <c r="I813" s="115"/>
      <c r="J813" s="106"/>
      <c r="K813" s="116"/>
    </row>
    <row r="814" spans="1:11" s="52" customFormat="1">
      <c r="A814" s="231"/>
      <c r="B814" s="94" t="s">
        <v>48</v>
      </c>
      <c r="C814" s="120"/>
      <c r="D814" s="160"/>
      <c r="E814" s="162"/>
      <c r="F814" s="133"/>
      <c r="G814" s="162"/>
      <c r="H814" s="115">
        <v>85501.9</v>
      </c>
      <c r="I814" s="115">
        <f>I816</f>
        <v>1527.6399999999999</v>
      </c>
      <c r="J814" s="106">
        <v>5344.8</v>
      </c>
      <c r="K814" s="116"/>
    </row>
    <row r="815" spans="1:11" s="375" customFormat="1" ht="12.75">
      <c r="A815" s="361"/>
      <c r="B815" s="304" t="s">
        <v>188</v>
      </c>
      <c r="C815" s="330"/>
      <c r="D815" s="331"/>
      <c r="E815" s="362"/>
      <c r="F815" s="363"/>
      <c r="G815" s="362"/>
      <c r="H815" s="364"/>
      <c r="I815" s="364"/>
      <c r="J815" s="335"/>
      <c r="K815" s="365"/>
    </row>
    <row r="816" spans="1:11" s="52" customFormat="1">
      <c r="A816" s="231"/>
      <c r="B816" s="94" t="s">
        <v>60</v>
      </c>
      <c r="C816" s="120"/>
      <c r="D816" s="160"/>
      <c r="E816" s="162"/>
      <c r="F816" s="133"/>
      <c r="G816" s="162"/>
      <c r="H816" s="115">
        <f>H817+H821+H820</f>
        <v>85501.9</v>
      </c>
      <c r="I816" s="115">
        <f>I820+I821+I818</f>
        <v>1527.6399999999999</v>
      </c>
      <c r="J816" s="106">
        <v>5344.8</v>
      </c>
      <c r="K816" s="116"/>
    </row>
    <row r="817" spans="1:11" s="52" customFormat="1">
      <c r="A817" s="231"/>
      <c r="B817" s="292" t="s">
        <v>49</v>
      </c>
      <c r="C817" s="120"/>
      <c r="D817" s="160"/>
      <c r="E817" s="162"/>
      <c r="F817" s="133"/>
      <c r="G817" s="162"/>
      <c r="H817" s="116">
        <f>H818+H819</f>
        <v>55711.299999999996</v>
      </c>
      <c r="I817" s="116">
        <v>0</v>
      </c>
      <c r="J817" s="118">
        <v>3600</v>
      </c>
      <c r="K817" s="116"/>
    </row>
    <row r="818" spans="1:11" s="275" customFormat="1">
      <c r="A818" s="270"/>
      <c r="B818" s="293" t="s">
        <v>61</v>
      </c>
      <c r="C818" s="256"/>
      <c r="D818" s="257"/>
      <c r="E818" s="271"/>
      <c r="F818" s="272"/>
      <c r="G818" s="271"/>
      <c r="H818" s="187">
        <v>13948.1</v>
      </c>
      <c r="I818" s="187">
        <v>1442.8</v>
      </c>
      <c r="J818" s="194">
        <v>3600</v>
      </c>
      <c r="K818" s="187"/>
    </row>
    <row r="819" spans="1:11" s="275" customFormat="1">
      <c r="A819" s="270"/>
      <c r="B819" s="293" t="s">
        <v>62</v>
      </c>
      <c r="C819" s="256"/>
      <c r="D819" s="257"/>
      <c r="E819" s="271"/>
      <c r="F819" s="272"/>
      <c r="G819" s="271"/>
      <c r="H819" s="187">
        <v>41763.199999999997</v>
      </c>
      <c r="I819" s="187">
        <v>0</v>
      </c>
      <c r="J819" s="194"/>
      <c r="K819" s="187"/>
    </row>
    <row r="820" spans="1:11" s="275" customFormat="1">
      <c r="A820" s="270"/>
      <c r="B820" s="293" t="s">
        <v>142</v>
      </c>
      <c r="C820" s="256"/>
      <c r="D820" s="257"/>
      <c r="E820" s="271"/>
      <c r="F820" s="272"/>
      <c r="G820" s="271"/>
      <c r="H820" s="187">
        <v>3721.4</v>
      </c>
      <c r="I820" s="187">
        <v>-48.51</v>
      </c>
      <c r="J820" s="117">
        <v>0</v>
      </c>
      <c r="K820" s="187"/>
    </row>
    <row r="821" spans="1:11" s="52" customFormat="1">
      <c r="A821" s="231"/>
      <c r="B821" s="291" t="s">
        <v>50</v>
      </c>
      <c r="C821" s="119"/>
      <c r="D821" s="157"/>
      <c r="E821" s="152"/>
      <c r="F821" s="101"/>
      <c r="G821" s="152"/>
      <c r="H821" s="115">
        <f>H822-H823</f>
        <v>26069.200000000001</v>
      </c>
      <c r="I821" s="115">
        <f>I822-I823</f>
        <v>133.34999999999991</v>
      </c>
      <c r="J821" s="106">
        <v>1744.8</v>
      </c>
      <c r="K821" s="116"/>
    </row>
    <row r="822" spans="1:11" s="275" customFormat="1">
      <c r="A822" s="270"/>
      <c r="B822" s="293" t="s">
        <v>51</v>
      </c>
      <c r="C822" s="256"/>
      <c r="D822" s="257"/>
      <c r="E822" s="271"/>
      <c r="F822" s="272"/>
      <c r="G822" s="271"/>
      <c r="H822" s="187">
        <v>27947.3</v>
      </c>
      <c r="I822" s="187">
        <v>1878.1</v>
      </c>
      <c r="J822" s="117">
        <v>1744.8</v>
      </c>
      <c r="K822" s="187"/>
    </row>
    <row r="823" spans="1:11" s="275" customFormat="1">
      <c r="A823" s="270"/>
      <c r="B823" s="293" t="s">
        <v>52</v>
      </c>
      <c r="C823" s="256"/>
      <c r="D823" s="257"/>
      <c r="E823" s="271"/>
      <c r="F823" s="272"/>
      <c r="G823" s="271"/>
      <c r="H823" s="187">
        <v>1878.1</v>
      </c>
      <c r="I823" s="187">
        <v>1744.75</v>
      </c>
      <c r="J823" s="117"/>
      <c r="K823" s="187"/>
    </row>
    <row r="824" spans="1:11" s="3" customFormat="1">
      <c r="A824" s="223">
        <v>62</v>
      </c>
      <c r="B824" s="135" t="s">
        <v>64</v>
      </c>
      <c r="C824" s="111"/>
      <c r="D824" s="155" t="s">
        <v>160</v>
      </c>
      <c r="E824" s="153" t="s">
        <v>128</v>
      </c>
      <c r="F824" s="102">
        <v>70040</v>
      </c>
      <c r="G824" s="153" t="s">
        <v>90</v>
      </c>
      <c r="H824" s="106"/>
      <c r="I824" s="106"/>
      <c r="J824" s="106"/>
      <c r="K824" s="91"/>
    </row>
    <row r="825" spans="1:11" s="3" customFormat="1">
      <c r="A825" s="225"/>
      <c r="B825" s="94" t="s">
        <v>48</v>
      </c>
      <c r="C825" s="113"/>
      <c r="D825" s="156"/>
      <c r="E825" s="154"/>
      <c r="F825" s="104"/>
      <c r="G825" s="154"/>
      <c r="H825" s="106"/>
      <c r="I825" s="115">
        <f>I828+I831</f>
        <v>0</v>
      </c>
      <c r="J825" s="106">
        <v>69.5</v>
      </c>
      <c r="K825" s="91"/>
    </row>
    <row r="826" spans="1:11" s="326" customFormat="1" ht="12.75">
      <c r="A826" s="321"/>
      <c r="B826" s="315" t="s">
        <v>188</v>
      </c>
      <c r="C826" s="340"/>
      <c r="D826" s="341"/>
      <c r="E826" s="317"/>
      <c r="F826" s="316"/>
      <c r="G826" s="317"/>
      <c r="H826" s="170"/>
      <c r="I826" s="358"/>
      <c r="J826" s="170"/>
      <c r="K826" s="318"/>
    </row>
    <row r="827" spans="1:11" s="3" customFormat="1">
      <c r="A827" s="225"/>
      <c r="B827" s="94" t="s">
        <v>60</v>
      </c>
      <c r="C827" s="113"/>
      <c r="D827" s="156"/>
      <c r="E827" s="154"/>
      <c r="F827" s="104"/>
      <c r="G827" s="154"/>
      <c r="H827" s="106">
        <f>H828</f>
        <v>0</v>
      </c>
      <c r="I827" s="106">
        <f>I828</f>
        <v>0</v>
      </c>
      <c r="J827" s="106">
        <v>69.5</v>
      </c>
      <c r="K827" s="91"/>
    </row>
    <row r="828" spans="1:11" s="3" customFormat="1">
      <c r="A828" s="225"/>
      <c r="B828" s="292" t="s">
        <v>49</v>
      </c>
      <c r="C828" s="113"/>
      <c r="D828" s="156"/>
      <c r="E828" s="154"/>
      <c r="F828" s="104"/>
      <c r="G828" s="154"/>
      <c r="H828" s="118">
        <f>H829+H830</f>
        <v>0</v>
      </c>
      <c r="I828" s="118">
        <f>I829+I830</f>
        <v>0</v>
      </c>
      <c r="J828" s="118"/>
      <c r="K828" s="91"/>
    </row>
    <row r="829" spans="1:11" s="212" customFormat="1">
      <c r="A829" s="233"/>
      <c r="B829" s="293" t="s">
        <v>61</v>
      </c>
      <c r="C829" s="207"/>
      <c r="D829" s="208"/>
      <c r="E829" s="209"/>
      <c r="F829" s="210"/>
      <c r="G829" s="209"/>
      <c r="H829" s="117"/>
      <c r="I829" s="117"/>
      <c r="J829" s="194"/>
      <c r="K829" s="117"/>
    </row>
    <row r="830" spans="1:11" s="212" customFormat="1">
      <c r="A830" s="233"/>
      <c r="B830" s="293" t="s">
        <v>62</v>
      </c>
      <c r="C830" s="207"/>
      <c r="D830" s="208"/>
      <c r="E830" s="209"/>
      <c r="F830" s="210"/>
      <c r="G830" s="209"/>
      <c r="H830" s="194"/>
      <c r="I830" s="194"/>
      <c r="J830" s="117"/>
      <c r="K830" s="117"/>
    </row>
    <row r="831" spans="1:11" s="3" customFormat="1">
      <c r="A831" s="223"/>
      <c r="B831" s="291" t="s">
        <v>50</v>
      </c>
      <c r="C831" s="111"/>
      <c r="D831" s="155"/>
      <c r="E831" s="153"/>
      <c r="F831" s="102"/>
      <c r="G831" s="153"/>
      <c r="H831" s="106">
        <f>H832-H833</f>
        <v>0</v>
      </c>
      <c r="I831" s="115">
        <f>I832-I833</f>
        <v>0</v>
      </c>
      <c r="J831" s="106">
        <v>69.5</v>
      </c>
      <c r="K831" s="91"/>
    </row>
    <row r="832" spans="1:11" s="212" customFormat="1">
      <c r="A832" s="233"/>
      <c r="B832" s="293" t="s">
        <v>51</v>
      </c>
      <c r="C832" s="207"/>
      <c r="D832" s="208"/>
      <c r="E832" s="209"/>
      <c r="F832" s="210"/>
      <c r="G832" s="209"/>
      <c r="H832" s="117">
        <v>69.5</v>
      </c>
      <c r="I832" s="187">
        <v>69.5</v>
      </c>
      <c r="J832" s="117">
        <v>69.5</v>
      </c>
      <c r="K832" s="117">
        <v>69.5</v>
      </c>
    </row>
    <row r="833" spans="1:11" s="212" customFormat="1">
      <c r="A833" s="233"/>
      <c r="B833" s="293" t="s">
        <v>52</v>
      </c>
      <c r="C833" s="207"/>
      <c r="D833" s="208"/>
      <c r="E833" s="209"/>
      <c r="F833" s="210"/>
      <c r="G833" s="209"/>
      <c r="H833" s="117">
        <v>69.5</v>
      </c>
      <c r="I833" s="187">
        <v>69.5</v>
      </c>
      <c r="J833" s="117"/>
      <c r="K833" s="117">
        <v>69.5</v>
      </c>
    </row>
    <row r="834" spans="1:11" s="3" customFormat="1" ht="31.5">
      <c r="A834" s="223">
        <v>63</v>
      </c>
      <c r="B834" s="136" t="s">
        <v>63</v>
      </c>
      <c r="C834" s="111"/>
      <c r="D834" s="155" t="s">
        <v>160</v>
      </c>
      <c r="E834" s="153" t="s">
        <v>128</v>
      </c>
      <c r="F834" s="102">
        <v>70095</v>
      </c>
      <c r="G834" s="155" t="s">
        <v>112</v>
      </c>
      <c r="H834" s="106"/>
      <c r="I834" s="106"/>
      <c r="J834" s="106"/>
      <c r="K834" s="91"/>
    </row>
    <row r="835" spans="1:11" s="112" customFormat="1">
      <c r="A835" s="226"/>
      <c r="B835" s="94" t="s">
        <v>48</v>
      </c>
      <c r="C835" s="111"/>
      <c r="D835" s="155"/>
      <c r="E835" s="153"/>
      <c r="F835" s="102"/>
      <c r="G835" s="153"/>
      <c r="H835" s="106">
        <f>H838+H841</f>
        <v>0</v>
      </c>
      <c r="I835" s="115">
        <f>I838+I841</f>
        <v>0</v>
      </c>
      <c r="J835" s="106">
        <v>0</v>
      </c>
      <c r="K835" s="106"/>
    </row>
    <row r="836" spans="1:11" s="326" customFormat="1" ht="12.75">
      <c r="A836" s="314"/>
      <c r="B836" s="315" t="s">
        <v>188</v>
      </c>
      <c r="C836" s="340"/>
      <c r="D836" s="341"/>
      <c r="E836" s="317"/>
      <c r="F836" s="316"/>
      <c r="G836" s="317"/>
      <c r="H836" s="170"/>
      <c r="I836" s="358"/>
      <c r="J836" s="169"/>
      <c r="K836" s="318"/>
    </row>
    <row r="837" spans="1:11" s="112" customFormat="1">
      <c r="A837" s="223"/>
      <c r="B837" s="94" t="s">
        <v>60</v>
      </c>
      <c r="C837" s="111"/>
      <c r="D837" s="155"/>
      <c r="E837" s="153"/>
      <c r="F837" s="102"/>
      <c r="G837" s="153"/>
      <c r="H837" s="106">
        <f>H838</f>
        <v>0</v>
      </c>
      <c r="I837" s="115">
        <f>I838</f>
        <v>0</v>
      </c>
      <c r="J837" s="106">
        <v>0</v>
      </c>
      <c r="K837" s="106"/>
    </row>
    <row r="838" spans="1:11" s="3" customFormat="1">
      <c r="A838" s="225"/>
      <c r="B838" s="292" t="s">
        <v>49</v>
      </c>
      <c r="C838" s="113"/>
      <c r="D838" s="156"/>
      <c r="E838" s="154"/>
      <c r="F838" s="104"/>
      <c r="G838" s="154"/>
      <c r="H838" s="118">
        <f>H839+H840</f>
        <v>0</v>
      </c>
      <c r="I838" s="116">
        <f>I839+I840</f>
        <v>0</v>
      </c>
      <c r="J838" s="118">
        <v>0</v>
      </c>
      <c r="K838" s="91"/>
    </row>
    <row r="839" spans="1:11" s="212" customFormat="1">
      <c r="A839" s="233"/>
      <c r="B839" s="293" t="s">
        <v>61</v>
      </c>
      <c r="C839" s="207"/>
      <c r="D839" s="208"/>
      <c r="E839" s="209"/>
      <c r="F839" s="210"/>
      <c r="G839" s="209"/>
      <c r="H839" s="117"/>
      <c r="I839" s="187"/>
      <c r="J839" s="117"/>
      <c r="K839" s="117"/>
    </row>
    <row r="840" spans="1:11" s="212" customFormat="1">
      <c r="A840" s="233"/>
      <c r="B840" s="293" t="s">
        <v>62</v>
      </c>
      <c r="C840" s="207"/>
      <c r="D840" s="208"/>
      <c r="E840" s="209"/>
      <c r="F840" s="210"/>
      <c r="G840" s="209"/>
      <c r="H840" s="117"/>
      <c r="I840" s="187"/>
      <c r="J840" s="117"/>
      <c r="K840" s="117"/>
    </row>
    <row r="841" spans="1:11" s="112" customFormat="1">
      <c r="A841" s="223"/>
      <c r="B841" s="291" t="s">
        <v>50</v>
      </c>
      <c r="C841" s="111"/>
      <c r="D841" s="155"/>
      <c r="E841" s="153"/>
      <c r="F841" s="102"/>
      <c r="G841" s="153"/>
      <c r="H841" s="106"/>
      <c r="I841" s="106"/>
      <c r="J841" s="106"/>
      <c r="K841" s="106"/>
    </row>
    <row r="842" spans="1:11" s="3" customFormat="1">
      <c r="A842" s="225"/>
      <c r="B842" s="293" t="s">
        <v>51</v>
      </c>
      <c r="C842" s="113"/>
      <c r="D842" s="156"/>
      <c r="E842" s="154"/>
      <c r="F842" s="104"/>
      <c r="G842" s="154"/>
      <c r="H842" s="118"/>
      <c r="I842" s="118"/>
      <c r="J842" s="106"/>
      <c r="K842" s="91"/>
    </row>
    <row r="843" spans="1:11" s="3" customFormat="1">
      <c r="A843" s="225"/>
      <c r="B843" s="293" t="s">
        <v>52</v>
      </c>
      <c r="C843" s="113"/>
      <c r="D843" s="156"/>
      <c r="E843" s="154"/>
      <c r="F843" s="104"/>
      <c r="G843" s="154"/>
      <c r="H843" s="118"/>
      <c r="I843" s="118"/>
      <c r="J843" s="106"/>
      <c r="K843" s="91">
        <v>0</v>
      </c>
    </row>
    <row r="844" spans="1:11" s="3" customFormat="1" ht="31.5">
      <c r="A844" s="223">
        <v>64</v>
      </c>
      <c r="B844" s="136" t="s">
        <v>55</v>
      </c>
      <c r="C844" s="111"/>
      <c r="D844" s="155" t="s">
        <v>160</v>
      </c>
      <c r="E844" s="153" t="s">
        <v>128</v>
      </c>
      <c r="F844" s="102">
        <v>70128</v>
      </c>
      <c r="G844" s="153" t="s">
        <v>105</v>
      </c>
      <c r="H844" s="106"/>
      <c r="I844" s="106"/>
      <c r="J844" s="106"/>
      <c r="K844" s="132"/>
    </row>
    <row r="845" spans="1:11" s="3" customFormat="1">
      <c r="A845" s="223"/>
      <c r="B845" s="94" t="s">
        <v>48</v>
      </c>
      <c r="C845" s="111"/>
      <c r="D845" s="155"/>
      <c r="E845" s="153"/>
      <c r="F845" s="102"/>
      <c r="G845" s="153"/>
      <c r="H845" s="106">
        <f>H848+H851</f>
        <v>0</v>
      </c>
      <c r="I845" s="106">
        <f t="shared" ref="I845" si="7">I848+I851</f>
        <v>0</v>
      </c>
      <c r="J845" s="106">
        <v>10500</v>
      </c>
      <c r="K845" s="132"/>
    </row>
    <row r="846" spans="1:11" s="350" customFormat="1" ht="12.75">
      <c r="A846" s="329"/>
      <c r="B846" s="304" t="s">
        <v>188</v>
      </c>
      <c r="C846" s="347"/>
      <c r="D846" s="348"/>
      <c r="E846" s="201"/>
      <c r="F846" s="202"/>
      <c r="G846" s="201"/>
      <c r="H846" s="335"/>
      <c r="I846" s="335"/>
      <c r="J846" s="335"/>
      <c r="K846" s="351"/>
    </row>
    <row r="847" spans="1:11" s="3" customFormat="1">
      <c r="A847" s="223"/>
      <c r="B847" s="94" t="s">
        <v>60</v>
      </c>
      <c r="C847" s="111"/>
      <c r="D847" s="155"/>
      <c r="E847" s="153"/>
      <c r="F847" s="102"/>
      <c r="G847" s="153"/>
      <c r="H847" s="106">
        <f>H848</f>
        <v>0</v>
      </c>
      <c r="I847" s="106">
        <f t="shared" ref="I847" si="8">I848</f>
        <v>0</v>
      </c>
      <c r="J847" s="106">
        <v>10500</v>
      </c>
      <c r="K847" s="132"/>
    </row>
    <row r="848" spans="1:11" s="3" customFormat="1">
      <c r="A848" s="225"/>
      <c r="B848" s="292" t="s">
        <v>49</v>
      </c>
      <c r="C848" s="113"/>
      <c r="D848" s="156"/>
      <c r="E848" s="154"/>
      <c r="F848" s="104"/>
      <c r="G848" s="154"/>
      <c r="H848" s="118">
        <f>H849+H850</f>
        <v>0</v>
      </c>
      <c r="I848" s="118">
        <f t="shared" ref="I848" si="9">I849+I850</f>
        <v>0</v>
      </c>
      <c r="J848" s="118">
        <v>10500</v>
      </c>
      <c r="K848" s="132"/>
    </row>
    <row r="849" spans="1:11" s="212" customFormat="1">
      <c r="A849" s="233"/>
      <c r="B849" s="293" t="s">
        <v>61</v>
      </c>
      <c r="C849" s="207"/>
      <c r="D849" s="208"/>
      <c r="E849" s="209"/>
      <c r="F849" s="210"/>
      <c r="G849" s="209"/>
      <c r="H849" s="117"/>
      <c r="I849" s="117"/>
      <c r="J849" s="117">
        <v>10500</v>
      </c>
      <c r="K849" s="259"/>
    </row>
    <row r="850" spans="1:11" s="212" customFormat="1">
      <c r="A850" s="233"/>
      <c r="B850" s="293" t="s">
        <v>62</v>
      </c>
      <c r="C850" s="207"/>
      <c r="D850" s="208"/>
      <c r="E850" s="209"/>
      <c r="F850" s="210"/>
      <c r="G850" s="209"/>
      <c r="H850" s="117"/>
      <c r="I850" s="117"/>
      <c r="J850" s="117"/>
      <c r="K850" s="259"/>
    </row>
    <row r="851" spans="1:11" s="3" customFormat="1">
      <c r="A851" s="223"/>
      <c r="B851" s="291" t="s">
        <v>50</v>
      </c>
      <c r="C851" s="111"/>
      <c r="D851" s="155"/>
      <c r="E851" s="153"/>
      <c r="F851" s="102"/>
      <c r="G851" s="153"/>
      <c r="H851" s="106"/>
      <c r="I851" s="106"/>
      <c r="J851" s="118"/>
      <c r="K851" s="132"/>
    </row>
    <row r="852" spans="1:11" s="3" customFormat="1">
      <c r="A852" s="225"/>
      <c r="B852" s="293" t="s">
        <v>51</v>
      </c>
      <c r="C852" s="113"/>
      <c r="D852" s="156"/>
      <c r="E852" s="154"/>
      <c r="F852" s="104"/>
      <c r="G852" s="154"/>
      <c r="H852" s="118"/>
      <c r="I852" s="118"/>
      <c r="J852" s="106"/>
      <c r="K852" s="132"/>
    </row>
    <row r="853" spans="1:11" s="3" customFormat="1">
      <c r="A853" s="225"/>
      <c r="B853" s="293" t="s">
        <v>52</v>
      </c>
      <c r="C853" s="113"/>
      <c r="D853" s="156"/>
      <c r="E853" s="154"/>
      <c r="F853" s="104"/>
      <c r="G853" s="154"/>
      <c r="H853" s="118"/>
      <c r="I853" s="118"/>
      <c r="J853" s="106"/>
      <c r="K853" s="132"/>
    </row>
    <row r="854" spans="1:11" s="3" customFormat="1" ht="50.45" customHeight="1">
      <c r="A854" s="223">
        <v>65</v>
      </c>
      <c r="B854" s="136" t="s">
        <v>85</v>
      </c>
      <c r="C854" s="111"/>
      <c r="D854" s="155" t="s">
        <v>163</v>
      </c>
      <c r="E854" s="153" t="s">
        <v>127</v>
      </c>
      <c r="F854" s="102">
        <v>70149</v>
      </c>
      <c r="G854" s="153" t="s">
        <v>108</v>
      </c>
      <c r="H854" s="106"/>
      <c r="I854" s="106"/>
      <c r="J854" s="106"/>
      <c r="K854" s="132"/>
    </row>
    <row r="855" spans="1:11" s="3" customFormat="1">
      <c r="A855" s="223"/>
      <c r="B855" s="94" t="s">
        <v>48</v>
      </c>
      <c r="C855" s="111"/>
      <c r="D855" s="155"/>
      <c r="E855" s="153"/>
      <c r="F855" s="102"/>
      <c r="G855" s="153"/>
      <c r="H855" s="106">
        <f>H858+H862</f>
        <v>0</v>
      </c>
      <c r="I855" s="106">
        <f>I858+I862</f>
        <v>72</v>
      </c>
      <c r="J855" s="106">
        <v>50</v>
      </c>
      <c r="K855" s="132"/>
    </row>
    <row r="856" spans="1:11" s="350" customFormat="1" ht="12.75">
      <c r="A856" s="329"/>
      <c r="B856" s="304" t="s">
        <v>188</v>
      </c>
      <c r="C856" s="347"/>
      <c r="D856" s="348"/>
      <c r="E856" s="201"/>
      <c r="F856" s="202"/>
      <c r="G856" s="201"/>
      <c r="H856" s="335"/>
      <c r="I856" s="335"/>
      <c r="J856" s="334"/>
      <c r="K856" s="351"/>
    </row>
    <row r="857" spans="1:11" s="3" customFormat="1">
      <c r="A857" s="223"/>
      <c r="B857" s="94" t="s">
        <v>60</v>
      </c>
      <c r="C857" s="111"/>
      <c r="D857" s="155"/>
      <c r="E857" s="153"/>
      <c r="F857" s="102"/>
      <c r="G857" s="153"/>
      <c r="H857" s="106">
        <f>H858</f>
        <v>0</v>
      </c>
      <c r="I857" s="106">
        <f>I858</f>
        <v>72</v>
      </c>
      <c r="J857" s="106">
        <v>50</v>
      </c>
      <c r="K857" s="132"/>
    </row>
    <row r="858" spans="1:11" s="3" customFormat="1">
      <c r="A858" s="225"/>
      <c r="B858" s="292" t="s">
        <v>49</v>
      </c>
      <c r="C858" s="113"/>
      <c r="D858" s="156"/>
      <c r="E858" s="154"/>
      <c r="F858" s="104"/>
      <c r="G858" s="154"/>
      <c r="H858" s="118">
        <f>H859+H860</f>
        <v>0</v>
      </c>
      <c r="I858" s="118">
        <f>I859+I860+I861</f>
        <v>72</v>
      </c>
      <c r="J858" s="118">
        <v>50</v>
      </c>
      <c r="K858" s="132"/>
    </row>
    <row r="859" spans="1:11" s="212" customFormat="1">
      <c r="A859" s="233"/>
      <c r="B859" s="293" t="s">
        <v>61</v>
      </c>
      <c r="C859" s="207"/>
      <c r="D859" s="208"/>
      <c r="E859" s="209"/>
      <c r="F859" s="210"/>
      <c r="G859" s="209"/>
      <c r="H859" s="117"/>
      <c r="I859" s="117">
        <v>73.099999999999994</v>
      </c>
      <c r="J859" s="194">
        <v>50</v>
      </c>
      <c r="K859" s="259"/>
    </row>
    <row r="860" spans="1:11" s="212" customFormat="1">
      <c r="A860" s="233"/>
      <c r="B860" s="293" t="s">
        <v>62</v>
      </c>
      <c r="C860" s="207"/>
      <c r="D860" s="208"/>
      <c r="E860" s="209"/>
      <c r="F860" s="210"/>
      <c r="G860" s="209"/>
      <c r="H860" s="117"/>
      <c r="I860" s="117"/>
      <c r="J860" s="117"/>
      <c r="K860" s="259"/>
    </row>
    <row r="861" spans="1:11" s="212" customFormat="1">
      <c r="A861" s="233"/>
      <c r="B861" s="293" t="s">
        <v>142</v>
      </c>
      <c r="C861" s="207"/>
      <c r="D861" s="208"/>
      <c r="E861" s="209"/>
      <c r="F861" s="210"/>
      <c r="G861" s="209"/>
      <c r="H861" s="117"/>
      <c r="I861" s="117">
        <v>-1.1000000000000001</v>
      </c>
      <c r="J861" s="117"/>
      <c r="K861" s="259"/>
    </row>
    <row r="862" spans="1:11" s="3" customFormat="1">
      <c r="A862" s="223"/>
      <c r="B862" s="291" t="s">
        <v>50</v>
      </c>
      <c r="C862" s="111"/>
      <c r="D862" s="155"/>
      <c r="E862" s="153"/>
      <c r="F862" s="102"/>
      <c r="G862" s="153"/>
      <c r="H862" s="106"/>
      <c r="I862" s="106"/>
      <c r="J862" s="118"/>
      <c r="K862" s="132"/>
    </row>
    <row r="863" spans="1:11" s="3" customFormat="1">
      <c r="A863" s="225"/>
      <c r="B863" s="293" t="s">
        <v>51</v>
      </c>
      <c r="C863" s="113"/>
      <c r="D863" s="156"/>
      <c r="E863" s="154"/>
      <c r="F863" s="104"/>
      <c r="G863" s="154"/>
      <c r="H863" s="118"/>
      <c r="I863" s="118"/>
      <c r="J863" s="118"/>
      <c r="K863" s="132"/>
    </row>
    <row r="864" spans="1:11" s="3" customFormat="1">
      <c r="A864" s="225"/>
      <c r="B864" s="293" t="s">
        <v>52</v>
      </c>
      <c r="C864" s="113"/>
      <c r="D864" s="156"/>
      <c r="E864" s="154"/>
      <c r="F864" s="104"/>
      <c r="G864" s="154"/>
      <c r="H864" s="118"/>
      <c r="I864" s="118"/>
      <c r="J864" s="106"/>
      <c r="K864" s="132"/>
    </row>
    <row r="865" spans="1:11" s="3" customFormat="1" ht="44.25" customHeight="1">
      <c r="A865" s="231">
        <v>66</v>
      </c>
      <c r="B865" s="135" t="s">
        <v>135</v>
      </c>
      <c r="C865" s="119"/>
      <c r="D865" s="157" t="s">
        <v>160</v>
      </c>
      <c r="E865" s="152" t="s">
        <v>128</v>
      </c>
      <c r="F865" s="101">
        <v>70166</v>
      </c>
      <c r="G865" s="152" t="s">
        <v>209</v>
      </c>
      <c r="H865" s="115"/>
      <c r="I865" s="115"/>
      <c r="J865" s="106"/>
      <c r="K865" s="91"/>
    </row>
    <row r="866" spans="1:11" s="108" customFormat="1">
      <c r="A866" s="223"/>
      <c r="B866" s="125" t="s">
        <v>48</v>
      </c>
      <c r="C866" s="111"/>
      <c r="D866" s="155"/>
      <c r="E866" s="153"/>
      <c r="F866" s="102"/>
      <c r="G866" s="153"/>
      <c r="H866" s="106">
        <f>H869+H874</f>
        <v>0</v>
      </c>
      <c r="I866" s="106">
        <f>I869+I874</f>
        <v>680.00999999999931</v>
      </c>
      <c r="J866" s="106">
        <v>11000</v>
      </c>
      <c r="K866" s="106">
        <v>79078</v>
      </c>
    </row>
    <row r="867" spans="1:11" s="350" customFormat="1" ht="12.75">
      <c r="A867" s="346"/>
      <c r="B867" s="304" t="s">
        <v>188</v>
      </c>
      <c r="C867" s="370"/>
      <c r="D867" s="371"/>
      <c r="E867" s="200"/>
      <c r="F867" s="199"/>
      <c r="G867" s="200"/>
      <c r="H867" s="364"/>
      <c r="I867" s="364"/>
      <c r="J867" s="335"/>
      <c r="K867" s="334"/>
    </row>
    <row r="868" spans="1:11" s="112" customFormat="1">
      <c r="A868" s="231"/>
      <c r="B868" s="94" t="s">
        <v>60</v>
      </c>
      <c r="C868" s="119"/>
      <c r="D868" s="157"/>
      <c r="E868" s="152"/>
      <c r="F868" s="101"/>
      <c r="G868" s="152"/>
      <c r="H868" s="115">
        <f>H869</f>
        <v>0</v>
      </c>
      <c r="I868" s="115">
        <f>I869+I874</f>
        <v>680.00999999999931</v>
      </c>
      <c r="J868" s="106">
        <v>11000</v>
      </c>
      <c r="K868" s="106">
        <v>79078</v>
      </c>
    </row>
    <row r="869" spans="1:11" s="3" customFormat="1">
      <c r="A869" s="231"/>
      <c r="B869" s="292" t="s">
        <v>49</v>
      </c>
      <c r="C869" s="120"/>
      <c r="D869" s="160"/>
      <c r="E869" s="162"/>
      <c r="F869" s="133"/>
      <c r="G869" s="162"/>
      <c r="H869" s="116">
        <f>H870+H871</f>
        <v>0</v>
      </c>
      <c r="I869" s="116">
        <f>I870+I871+I873</f>
        <v>4219.7599999999993</v>
      </c>
      <c r="J869" s="118">
        <v>11000</v>
      </c>
      <c r="K869" s="91">
        <v>79078</v>
      </c>
    </row>
    <row r="870" spans="1:11" s="212" customFormat="1">
      <c r="A870" s="270"/>
      <c r="B870" s="293" t="s">
        <v>61</v>
      </c>
      <c r="C870" s="256"/>
      <c r="D870" s="257"/>
      <c r="E870" s="271"/>
      <c r="F870" s="272"/>
      <c r="G870" s="271"/>
      <c r="H870" s="187"/>
      <c r="I870" s="187">
        <v>4214.3599999999997</v>
      </c>
      <c r="J870" s="117">
        <v>5500</v>
      </c>
      <c r="K870" s="117">
        <v>39539</v>
      </c>
    </row>
    <row r="871" spans="1:11" s="212" customFormat="1">
      <c r="A871" s="270"/>
      <c r="B871" s="293" t="s">
        <v>62</v>
      </c>
      <c r="C871" s="256"/>
      <c r="D871" s="257"/>
      <c r="E871" s="271"/>
      <c r="F871" s="272"/>
      <c r="G871" s="271"/>
      <c r="H871" s="187"/>
      <c r="I871" s="187"/>
      <c r="J871" s="117"/>
      <c r="K871" s="117"/>
    </row>
    <row r="872" spans="1:11" s="212" customFormat="1">
      <c r="A872" s="270"/>
      <c r="B872" s="293" t="s">
        <v>144</v>
      </c>
      <c r="C872" s="256"/>
      <c r="D872" s="257"/>
      <c r="E872" s="271"/>
      <c r="F872" s="272"/>
      <c r="G872" s="271"/>
      <c r="H872" s="187"/>
      <c r="I872" s="187"/>
      <c r="J872" s="117">
        <v>5500</v>
      </c>
      <c r="K872" s="117">
        <v>39539</v>
      </c>
    </row>
    <row r="873" spans="1:11" s="212" customFormat="1">
      <c r="A873" s="270"/>
      <c r="B873" s="293" t="s">
        <v>142</v>
      </c>
      <c r="C873" s="256"/>
      <c r="D873" s="257"/>
      <c r="E873" s="271"/>
      <c r="F873" s="272"/>
      <c r="G873" s="271"/>
      <c r="H873" s="187"/>
      <c r="I873" s="187">
        <v>5.4</v>
      </c>
      <c r="J873" s="117"/>
      <c r="K873" s="117"/>
    </row>
    <row r="874" spans="1:11" s="112" customFormat="1">
      <c r="A874" s="231"/>
      <c r="B874" s="291" t="s">
        <v>50</v>
      </c>
      <c r="C874" s="119"/>
      <c r="D874" s="157"/>
      <c r="E874" s="152"/>
      <c r="F874" s="101"/>
      <c r="G874" s="152"/>
      <c r="H874" s="115"/>
      <c r="I874" s="115">
        <f>I875-I876</f>
        <v>-3539.75</v>
      </c>
      <c r="J874" s="106">
        <v>0</v>
      </c>
      <c r="K874" s="106"/>
    </row>
    <row r="875" spans="1:11" s="212" customFormat="1">
      <c r="A875" s="270"/>
      <c r="B875" s="293" t="s">
        <v>51</v>
      </c>
      <c r="C875" s="256"/>
      <c r="D875" s="257"/>
      <c r="E875" s="271"/>
      <c r="F875" s="272"/>
      <c r="G875" s="271"/>
      <c r="H875" s="187"/>
      <c r="I875" s="187"/>
      <c r="J875" s="117">
        <v>3539.8</v>
      </c>
      <c r="K875" s="117">
        <v>3539.8</v>
      </c>
    </row>
    <row r="876" spans="1:11" s="212" customFormat="1">
      <c r="A876" s="270"/>
      <c r="B876" s="293" t="s">
        <v>52</v>
      </c>
      <c r="C876" s="256"/>
      <c r="D876" s="257"/>
      <c r="E876" s="271"/>
      <c r="F876" s="272"/>
      <c r="G876" s="271"/>
      <c r="H876" s="187"/>
      <c r="I876" s="187">
        <v>3539.75</v>
      </c>
      <c r="J876" s="117">
        <v>3539.8</v>
      </c>
      <c r="K876" s="117">
        <v>3539.8</v>
      </c>
    </row>
    <row r="877" spans="1:11" s="3" customFormat="1" ht="31.5">
      <c r="A877" s="231">
        <v>67</v>
      </c>
      <c r="B877" s="110" t="s">
        <v>154</v>
      </c>
      <c r="C877" s="120"/>
      <c r="D877" s="157" t="s">
        <v>163</v>
      </c>
      <c r="E877" s="152" t="s">
        <v>127</v>
      </c>
      <c r="F877" s="101">
        <v>70163</v>
      </c>
      <c r="G877" s="152" t="s">
        <v>100</v>
      </c>
      <c r="H877" s="116"/>
      <c r="I877" s="116"/>
      <c r="J877" s="106"/>
      <c r="K877" s="132"/>
    </row>
    <row r="878" spans="1:11" s="3" customFormat="1">
      <c r="A878" s="226"/>
      <c r="B878" s="94" t="s">
        <v>48</v>
      </c>
      <c r="C878" s="119"/>
      <c r="D878" s="157"/>
      <c r="E878" s="152"/>
      <c r="F878" s="101"/>
      <c r="G878" s="152"/>
      <c r="H878" s="115"/>
      <c r="I878" s="115"/>
      <c r="J878" s="106">
        <v>0</v>
      </c>
      <c r="K878" s="132"/>
    </row>
    <row r="879" spans="1:11" s="350" customFormat="1" ht="12.75">
      <c r="A879" s="346"/>
      <c r="B879" s="304" t="s">
        <v>188</v>
      </c>
      <c r="C879" s="370"/>
      <c r="D879" s="371"/>
      <c r="E879" s="200"/>
      <c r="F879" s="199"/>
      <c r="G879" s="200"/>
      <c r="H879" s="364"/>
      <c r="I879" s="364"/>
      <c r="J879" s="335"/>
      <c r="K879" s="351"/>
    </row>
    <row r="880" spans="1:11" s="3" customFormat="1">
      <c r="A880" s="231"/>
      <c r="B880" s="94" t="s">
        <v>60</v>
      </c>
      <c r="C880" s="119"/>
      <c r="D880" s="157"/>
      <c r="E880" s="152"/>
      <c r="F880" s="101"/>
      <c r="G880" s="152"/>
      <c r="H880" s="115"/>
      <c r="I880" s="115"/>
      <c r="J880" s="106">
        <v>0</v>
      </c>
      <c r="K880" s="132"/>
    </row>
    <row r="881" spans="1:11" s="3" customFormat="1">
      <c r="A881" s="231"/>
      <c r="B881" s="292" t="s">
        <v>49</v>
      </c>
      <c r="C881" s="120"/>
      <c r="D881" s="160"/>
      <c r="E881" s="162"/>
      <c r="F881" s="133"/>
      <c r="G881" s="162"/>
      <c r="H881" s="116"/>
      <c r="I881" s="116"/>
      <c r="J881" s="118">
        <v>0</v>
      </c>
      <c r="K881" s="132"/>
    </row>
    <row r="882" spans="1:11" s="212" customFormat="1">
      <c r="A882" s="270"/>
      <c r="B882" s="293" t="s">
        <v>61</v>
      </c>
      <c r="C882" s="256"/>
      <c r="D882" s="257"/>
      <c r="E882" s="271"/>
      <c r="F882" s="272"/>
      <c r="G882" s="271"/>
      <c r="H882" s="187"/>
      <c r="I882" s="187"/>
      <c r="J882" s="117"/>
      <c r="K882" s="259"/>
    </row>
    <row r="883" spans="1:11" s="212" customFormat="1">
      <c r="A883" s="270"/>
      <c r="B883" s="293" t="s">
        <v>62</v>
      </c>
      <c r="C883" s="256"/>
      <c r="D883" s="257"/>
      <c r="E883" s="271"/>
      <c r="F883" s="272"/>
      <c r="G883" s="271"/>
      <c r="H883" s="187"/>
      <c r="I883" s="187"/>
      <c r="J883" s="117"/>
      <c r="K883" s="259"/>
    </row>
    <row r="884" spans="1:11" s="3" customFormat="1">
      <c r="A884" s="231"/>
      <c r="B884" s="291" t="s">
        <v>50</v>
      </c>
      <c r="C884" s="119"/>
      <c r="D884" s="157"/>
      <c r="E884" s="152"/>
      <c r="F884" s="101"/>
      <c r="G884" s="152"/>
      <c r="H884" s="115"/>
      <c r="I884" s="115"/>
      <c r="J884" s="106"/>
      <c r="K884" s="132"/>
    </row>
    <row r="885" spans="1:11" s="212" customFormat="1">
      <c r="A885" s="270"/>
      <c r="B885" s="293" t="s">
        <v>51</v>
      </c>
      <c r="C885" s="256"/>
      <c r="D885" s="257"/>
      <c r="E885" s="271"/>
      <c r="F885" s="272"/>
      <c r="G885" s="271"/>
      <c r="H885" s="187"/>
      <c r="I885" s="187"/>
      <c r="J885" s="117"/>
      <c r="K885" s="259"/>
    </row>
    <row r="886" spans="1:11" s="212" customFormat="1">
      <c r="A886" s="270"/>
      <c r="B886" s="293" t="s">
        <v>52</v>
      </c>
      <c r="C886" s="256"/>
      <c r="D886" s="257"/>
      <c r="E886" s="271"/>
      <c r="F886" s="272"/>
      <c r="G886" s="271"/>
      <c r="H886" s="187"/>
      <c r="I886" s="187"/>
      <c r="J886" s="117"/>
      <c r="K886" s="259"/>
    </row>
    <row r="887" spans="1:11" s="3" customFormat="1" ht="47.25">
      <c r="A887" s="231">
        <v>68</v>
      </c>
      <c r="B887" s="110" t="s">
        <v>183</v>
      </c>
      <c r="C887" s="120"/>
      <c r="D887" s="157" t="s">
        <v>163</v>
      </c>
      <c r="E887" s="152" t="s">
        <v>127</v>
      </c>
      <c r="F887" s="101">
        <v>70191</v>
      </c>
      <c r="G887" s="152" t="s">
        <v>91</v>
      </c>
      <c r="H887" s="116"/>
      <c r="I887" s="116"/>
      <c r="J887" s="106"/>
      <c r="K887" s="91"/>
    </row>
    <row r="888" spans="1:11" s="112" customFormat="1">
      <c r="A888" s="226"/>
      <c r="B888" s="94" t="s">
        <v>48</v>
      </c>
      <c r="C888" s="119"/>
      <c r="D888" s="157"/>
      <c r="E888" s="152"/>
      <c r="F888" s="101"/>
      <c r="G888" s="152"/>
      <c r="H888" s="115"/>
      <c r="I888" s="115"/>
      <c r="J888" s="106"/>
      <c r="K888" s="106">
        <v>10405</v>
      </c>
    </row>
    <row r="889" spans="1:11" s="350" customFormat="1" ht="12.75">
      <c r="A889" s="346"/>
      <c r="B889" s="304" t="s">
        <v>188</v>
      </c>
      <c r="C889" s="370"/>
      <c r="D889" s="371"/>
      <c r="E889" s="200"/>
      <c r="F889" s="199"/>
      <c r="G889" s="200"/>
      <c r="H889" s="364"/>
      <c r="I889" s="364"/>
      <c r="J889" s="335"/>
      <c r="K889" s="334"/>
    </row>
    <row r="890" spans="1:11" s="112" customFormat="1">
      <c r="A890" s="231"/>
      <c r="B890" s="94" t="s">
        <v>60</v>
      </c>
      <c r="C890" s="119"/>
      <c r="D890" s="157"/>
      <c r="E890" s="152"/>
      <c r="F890" s="101"/>
      <c r="G890" s="152"/>
      <c r="H890" s="115"/>
      <c r="I890" s="115"/>
      <c r="J890" s="106"/>
      <c r="K890" s="106">
        <v>10405</v>
      </c>
    </row>
    <row r="891" spans="1:11" s="3" customFormat="1">
      <c r="A891" s="231"/>
      <c r="B891" s="292" t="s">
        <v>49</v>
      </c>
      <c r="C891" s="120"/>
      <c r="D891" s="160"/>
      <c r="E891" s="162"/>
      <c r="F891" s="133"/>
      <c r="G891" s="162"/>
      <c r="H891" s="116"/>
      <c r="I891" s="116"/>
      <c r="J891" s="118"/>
      <c r="K891" s="91">
        <v>10405</v>
      </c>
    </row>
    <row r="892" spans="1:11" s="212" customFormat="1">
      <c r="A892" s="270"/>
      <c r="B892" s="293" t="s">
        <v>61</v>
      </c>
      <c r="C892" s="256"/>
      <c r="D892" s="257"/>
      <c r="E892" s="271"/>
      <c r="F892" s="272"/>
      <c r="G892" s="271"/>
      <c r="H892" s="187"/>
      <c r="I892" s="187"/>
      <c r="J892" s="117"/>
      <c r="K892" s="117">
        <v>10405</v>
      </c>
    </row>
    <row r="893" spans="1:11" s="212" customFormat="1">
      <c r="A893" s="270"/>
      <c r="B893" s="293" t="s">
        <v>62</v>
      </c>
      <c r="C893" s="256"/>
      <c r="D893" s="257"/>
      <c r="E893" s="271"/>
      <c r="F893" s="272"/>
      <c r="G893" s="271"/>
      <c r="H893" s="187"/>
      <c r="I893" s="187"/>
      <c r="J893" s="117"/>
      <c r="K893" s="117"/>
    </row>
    <row r="894" spans="1:11" s="3" customFormat="1">
      <c r="A894" s="231"/>
      <c r="B894" s="291" t="s">
        <v>50</v>
      </c>
      <c r="C894" s="119"/>
      <c r="D894" s="157"/>
      <c r="E894" s="152"/>
      <c r="F894" s="101"/>
      <c r="G894" s="152"/>
      <c r="H894" s="115"/>
      <c r="I894" s="115"/>
      <c r="J894" s="106"/>
      <c r="K894" s="91"/>
    </row>
    <row r="895" spans="1:11" s="212" customFormat="1">
      <c r="A895" s="270"/>
      <c r="B895" s="293" t="s">
        <v>51</v>
      </c>
      <c r="C895" s="256"/>
      <c r="D895" s="257"/>
      <c r="E895" s="271"/>
      <c r="F895" s="272"/>
      <c r="G895" s="271"/>
      <c r="H895" s="187"/>
      <c r="I895" s="187"/>
      <c r="J895" s="117"/>
      <c r="K895" s="117"/>
    </row>
    <row r="896" spans="1:11" s="212" customFormat="1">
      <c r="A896" s="270"/>
      <c r="B896" s="293" t="s">
        <v>52</v>
      </c>
      <c r="C896" s="256"/>
      <c r="D896" s="257"/>
      <c r="E896" s="271"/>
      <c r="F896" s="272"/>
      <c r="G896" s="271"/>
      <c r="H896" s="187"/>
      <c r="I896" s="187"/>
      <c r="J896" s="117"/>
      <c r="K896" s="117"/>
    </row>
    <row r="897" spans="1:11" s="3" customFormat="1" ht="31.5">
      <c r="A897" s="231">
        <v>69</v>
      </c>
      <c r="B897" s="110" t="s">
        <v>195</v>
      </c>
      <c r="C897" s="120"/>
      <c r="D897" s="157" t="s">
        <v>163</v>
      </c>
      <c r="E897" s="152" t="s">
        <v>127</v>
      </c>
      <c r="F897" s="102">
        <v>70163</v>
      </c>
      <c r="G897" s="152" t="s">
        <v>91</v>
      </c>
      <c r="H897" s="116"/>
      <c r="I897" s="116"/>
      <c r="J897" s="106"/>
      <c r="K897" s="132"/>
    </row>
    <row r="898" spans="1:11" s="3" customFormat="1">
      <c r="A898" s="226"/>
      <c r="B898" s="94" t="s">
        <v>48</v>
      </c>
      <c r="C898" s="119"/>
      <c r="D898" s="157"/>
      <c r="E898" s="152"/>
      <c r="F898" s="101"/>
      <c r="G898" s="152"/>
      <c r="H898" s="115"/>
      <c r="I898" s="115"/>
      <c r="J898" s="106">
        <v>0</v>
      </c>
      <c r="K898" s="132"/>
    </row>
    <row r="899" spans="1:11" s="350" customFormat="1" ht="12.75">
      <c r="A899" s="346"/>
      <c r="B899" s="304" t="s">
        <v>188</v>
      </c>
      <c r="C899" s="370"/>
      <c r="D899" s="371"/>
      <c r="E899" s="200"/>
      <c r="F899" s="199"/>
      <c r="G899" s="200"/>
      <c r="H899" s="364"/>
      <c r="I899" s="364"/>
      <c r="J899" s="335"/>
      <c r="K899" s="351"/>
    </row>
    <row r="900" spans="1:11" s="3" customFormat="1">
      <c r="A900" s="231"/>
      <c r="B900" s="94" t="s">
        <v>60</v>
      </c>
      <c r="C900" s="119"/>
      <c r="D900" s="157"/>
      <c r="E900" s="152"/>
      <c r="F900" s="101"/>
      <c r="G900" s="152"/>
      <c r="H900" s="115"/>
      <c r="I900" s="115"/>
      <c r="J900" s="106">
        <v>0</v>
      </c>
      <c r="K900" s="132"/>
    </row>
    <row r="901" spans="1:11" s="3" customFormat="1">
      <c r="A901" s="231"/>
      <c r="B901" s="292" t="s">
        <v>49</v>
      </c>
      <c r="C901" s="120"/>
      <c r="D901" s="160"/>
      <c r="E901" s="162"/>
      <c r="F901" s="133"/>
      <c r="G901" s="162"/>
      <c r="H901" s="116"/>
      <c r="I901" s="116"/>
      <c r="J901" s="118">
        <v>0</v>
      </c>
      <c r="K901" s="132"/>
    </row>
    <row r="902" spans="1:11" s="212" customFormat="1">
      <c r="A902" s="270"/>
      <c r="B902" s="293" t="s">
        <v>61</v>
      </c>
      <c r="C902" s="256"/>
      <c r="D902" s="257"/>
      <c r="E902" s="271"/>
      <c r="F902" s="272"/>
      <c r="G902" s="271"/>
      <c r="H902" s="187"/>
      <c r="I902" s="187"/>
      <c r="J902" s="117"/>
      <c r="K902" s="259"/>
    </row>
    <row r="903" spans="1:11" s="212" customFormat="1">
      <c r="A903" s="270"/>
      <c r="B903" s="293" t="s">
        <v>62</v>
      </c>
      <c r="C903" s="256"/>
      <c r="D903" s="257"/>
      <c r="E903" s="271"/>
      <c r="F903" s="272"/>
      <c r="G903" s="271"/>
      <c r="H903" s="187"/>
      <c r="I903" s="187"/>
      <c r="J903" s="117"/>
      <c r="K903" s="259"/>
    </row>
    <row r="904" spans="1:11" s="3" customFormat="1">
      <c r="A904" s="231"/>
      <c r="B904" s="291" t="s">
        <v>50</v>
      </c>
      <c r="C904" s="119"/>
      <c r="D904" s="157"/>
      <c r="E904" s="152"/>
      <c r="F904" s="101"/>
      <c r="G904" s="152"/>
      <c r="H904" s="115"/>
      <c r="I904" s="115"/>
      <c r="J904" s="106"/>
      <c r="K904" s="132"/>
    </row>
    <row r="905" spans="1:11" s="3" customFormat="1">
      <c r="A905" s="231"/>
      <c r="B905" s="293" t="s">
        <v>51</v>
      </c>
      <c r="C905" s="120"/>
      <c r="D905" s="160"/>
      <c r="E905" s="162"/>
      <c r="F905" s="133"/>
      <c r="G905" s="162"/>
      <c r="H905" s="116"/>
      <c r="I905" s="116"/>
      <c r="J905" s="118"/>
      <c r="K905" s="132"/>
    </row>
    <row r="906" spans="1:11" s="3" customFormat="1">
      <c r="A906" s="231"/>
      <c r="B906" s="293" t="s">
        <v>52</v>
      </c>
      <c r="C906" s="120"/>
      <c r="D906" s="160"/>
      <c r="E906" s="162"/>
      <c r="F906" s="133"/>
      <c r="G906" s="162"/>
      <c r="H906" s="116"/>
      <c r="I906" s="116"/>
      <c r="J906" s="118"/>
      <c r="K906" s="132"/>
    </row>
    <row r="907" spans="1:11" s="3" customFormat="1" ht="31.5">
      <c r="A907" s="231">
        <v>70</v>
      </c>
      <c r="B907" s="110" t="s">
        <v>218</v>
      </c>
      <c r="C907" s="120"/>
      <c r="D907" s="157" t="s">
        <v>160</v>
      </c>
      <c r="E907" s="152" t="s">
        <v>128</v>
      </c>
      <c r="F907" s="101">
        <v>70208</v>
      </c>
      <c r="G907" s="152" t="s">
        <v>105</v>
      </c>
      <c r="H907" s="116"/>
      <c r="I907" s="116"/>
      <c r="J907" s="118"/>
      <c r="K907" s="91"/>
    </row>
    <row r="908" spans="1:11" s="112" customFormat="1">
      <c r="A908" s="231"/>
      <c r="B908" s="94" t="s">
        <v>48</v>
      </c>
      <c r="C908" s="119"/>
      <c r="D908" s="157"/>
      <c r="E908" s="152"/>
      <c r="F908" s="101"/>
      <c r="G908" s="152"/>
      <c r="H908" s="115"/>
      <c r="I908" s="115"/>
      <c r="J908" s="106"/>
      <c r="K908" s="106">
        <v>37458</v>
      </c>
    </row>
    <row r="909" spans="1:11" s="350" customFormat="1" ht="12.75">
      <c r="A909" s="361"/>
      <c r="B909" s="304" t="s">
        <v>188</v>
      </c>
      <c r="C909" s="370"/>
      <c r="D909" s="371"/>
      <c r="E909" s="200"/>
      <c r="F909" s="199"/>
      <c r="G909" s="200"/>
      <c r="H909" s="365"/>
      <c r="I909" s="365"/>
      <c r="J909" s="334"/>
      <c r="K909" s="334">
        <v>33712.199999999997</v>
      </c>
    </row>
    <row r="910" spans="1:11" s="112" customFormat="1">
      <c r="A910" s="231"/>
      <c r="B910" s="94" t="s">
        <v>60</v>
      </c>
      <c r="C910" s="119"/>
      <c r="D910" s="157"/>
      <c r="E910" s="152"/>
      <c r="F910" s="101"/>
      <c r="G910" s="152"/>
      <c r="H910" s="115"/>
      <c r="I910" s="115"/>
      <c r="J910" s="106"/>
      <c r="K910" s="106">
        <v>37458</v>
      </c>
    </row>
    <row r="911" spans="1:11" s="3" customFormat="1">
      <c r="A911" s="231"/>
      <c r="B911" s="292" t="s">
        <v>49</v>
      </c>
      <c r="C911" s="120"/>
      <c r="D911" s="160"/>
      <c r="E911" s="162"/>
      <c r="F911" s="133"/>
      <c r="G911" s="162"/>
      <c r="H911" s="116"/>
      <c r="I911" s="116"/>
      <c r="J911" s="118"/>
      <c r="K911" s="91">
        <v>37458</v>
      </c>
    </row>
    <row r="912" spans="1:11" s="212" customFormat="1">
      <c r="A912" s="270"/>
      <c r="B912" s="293" t="s">
        <v>61</v>
      </c>
      <c r="C912" s="256"/>
      <c r="D912" s="257"/>
      <c r="E912" s="271"/>
      <c r="F912" s="272"/>
      <c r="G912" s="271"/>
      <c r="H912" s="187"/>
      <c r="I912" s="187"/>
      <c r="J912" s="117"/>
      <c r="K912" s="117">
        <v>37458</v>
      </c>
    </row>
    <row r="913" spans="1:11" s="212" customFormat="1">
      <c r="A913" s="270"/>
      <c r="B913" s="293" t="s">
        <v>62</v>
      </c>
      <c r="C913" s="256"/>
      <c r="D913" s="257"/>
      <c r="E913" s="271"/>
      <c r="F913" s="272"/>
      <c r="G913" s="271"/>
      <c r="H913" s="187"/>
      <c r="I913" s="187"/>
      <c r="J913" s="117"/>
      <c r="K913" s="117"/>
    </row>
    <row r="914" spans="1:11" s="3" customFormat="1">
      <c r="A914" s="231"/>
      <c r="B914" s="291" t="s">
        <v>50</v>
      </c>
      <c r="C914" s="119"/>
      <c r="D914" s="157"/>
      <c r="E914" s="152"/>
      <c r="F914" s="101"/>
      <c r="G914" s="152"/>
      <c r="H914" s="116"/>
      <c r="I914" s="116"/>
      <c r="J914" s="118"/>
      <c r="K914" s="91"/>
    </row>
    <row r="915" spans="1:11" s="212" customFormat="1">
      <c r="A915" s="270"/>
      <c r="B915" s="293" t="s">
        <v>51</v>
      </c>
      <c r="C915" s="256"/>
      <c r="D915" s="257"/>
      <c r="E915" s="271"/>
      <c r="F915" s="272"/>
      <c r="G915" s="271"/>
      <c r="H915" s="187"/>
      <c r="I915" s="187"/>
      <c r="J915" s="117"/>
      <c r="K915" s="117"/>
    </row>
    <row r="916" spans="1:11" s="212" customFormat="1">
      <c r="A916" s="270"/>
      <c r="B916" s="293" t="s">
        <v>52</v>
      </c>
      <c r="C916" s="256"/>
      <c r="D916" s="257"/>
      <c r="E916" s="271"/>
      <c r="F916" s="272"/>
      <c r="G916" s="271"/>
      <c r="H916" s="187"/>
      <c r="I916" s="187"/>
      <c r="J916" s="117"/>
      <c r="K916" s="117"/>
    </row>
    <row r="917" spans="1:11" s="3" customFormat="1" ht="18.75">
      <c r="A917" s="225"/>
      <c r="B917" s="234" t="s">
        <v>222</v>
      </c>
      <c r="C917" s="229">
        <v>220</v>
      </c>
      <c r="D917" s="230"/>
      <c r="E917" s="216"/>
      <c r="F917" s="217"/>
      <c r="G917" s="216"/>
      <c r="H917" s="164"/>
      <c r="I917" s="164"/>
      <c r="J917" s="106"/>
      <c r="K917" s="132"/>
    </row>
    <row r="918" spans="1:11" s="3" customFormat="1">
      <c r="A918" s="223">
        <v>71</v>
      </c>
      <c r="B918" s="93" t="s">
        <v>19</v>
      </c>
      <c r="C918" s="119"/>
      <c r="D918" s="157" t="s">
        <v>161</v>
      </c>
      <c r="E918" s="155" t="s">
        <v>130</v>
      </c>
      <c r="F918" s="102">
        <v>70084</v>
      </c>
      <c r="G918" s="153" t="s">
        <v>90</v>
      </c>
      <c r="H918" s="106"/>
      <c r="I918" s="106"/>
      <c r="J918" s="106"/>
      <c r="K918" s="91"/>
    </row>
    <row r="919" spans="1:11" s="112" customFormat="1">
      <c r="A919" s="226"/>
      <c r="B919" s="94" t="s">
        <v>48</v>
      </c>
      <c r="C919" s="119"/>
      <c r="D919" s="157"/>
      <c r="E919" s="155"/>
      <c r="F919" s="102"/>
      <c r="G919" s="153"/>
      <c r="H919" s="106">
        <v>3438.4</v>
      </c>
      <c r="I919" s="106">
        <f>I921</f>
        <v>4952.33</v>
      </c>
      <c r="J919" s="106">
        <v>6237</v>
      </c>
      <c r="K919" s="106">
        <v>17091.3</v>
      </c>
    </row>
    <row r="920" spans="1:11" s="326" customFormat="1" ht="12.75">
      <c r="A920" s="314"/>
      <c r="B920" s="315" t="s">
        <v>188</v>
      </c>
      <c r="C920" s="324"/>
      <c r="D920" s="325"/>
      <c r="E920" s="341"/>
      <c r="F920" s="316"/>
      <c r="G920" s="317"/>
      <c r="H920" s="170"/>
      <c r="I920" s="170"/>
      <c r="J920" s="170"/>
      <c r="K920" s="318"/>
    </row>
    <row r="921" spans="1:11" s="112" customFormat="1">
      <c r="A921" s="223"/>
      <c r="B921" s="94" t="s">
        <v>60</v>
      </c>
      <c r="C921" s="119"/>
      <c r="D921" s="157"/>
      <c r="E921" s="155"/>
      <c r="F921" s="102"/>
      <c r="G921" s="153"/>
      <c r="H921" s="106">
        <f>H922+H926+H925</f>
        <v>3438.4</v>
      </c>
      <c r="I921" s="106">
        <f>I922+I925+I926</f>
        <v>4952.33</v>
      </c>
      <c r="J921" s="106">
        <v>6237</v>
      </c>
      <c r="K921" s="106">
        <v>17091.3</v>
      </c>
    </row>
    <row r="922" spans="1:11" s="3" customFormat="1">
      <c r="A922" s="225"/>
      <c r="B922" s="292" t="s">
        <v>49</v>
      </c>
      <c r="C922" s="86"/>
      <c r="D922" s="158"/>
      <c r="E922" s="156"/>
      <c r="F922" s="104"/>
      <c r="G922" s="154"/>
      <c r="H922" s="91">
        <f>H923+H924</f>
        <v>2997.5</v>
      </c>
      <c r="I922" s="91">
        <f>I923+I924</f>
        <v>6363.6</v>
      </c>
      <c r="J922" s="91">
        <v>6237</v>
      </c>
      <c r="K922" s="91">
        <v>17091.3</v>
      </c>
    </row>
    <row r="923" spans="1:11" s="212" customFormat="1">
      <c r="A923" s="233"/>
      <c r="B923" s="293" t="s">
        <v>61</v>
      </c>
      <c r="C923" s="256"/>
      <c r="D923" s="257"/>
      <c r="E923" s="208"/>
      <c r="F923" s="210"/>
      <c r="G923" s="209"/>
      <c r="H923" s="117"/>
      <c r="I923" s="117"/>
      <c r="J923" s="117"/>
      <c r="K923" s="117"/>
    </row>
    <row r="924" spans="1:11" s="212" customFormat="1">
      <c r="A924" s="233"/>
      <c r="B924" s="293" t="s">
        <v>62</v>
      </c>
      <c r="C924" s="256"/>
      <c r="D924" s="257"/>
      <c r="E924" s="208"/>
      <c r="F924" s="210"/>
      <c r="G924" s="209"/>
      <c r="H924" s="117">
        <v>2997.5</v>
      </c>
      <c r="I924" s="117">
        <v>6363.6</v>
      </c>
      <c r="J924" s="117">
        <v>6237</v>
      </c>
      <c r="K924" s="117">
        <v>17091.3</v>
      </c>
    </row>
    <row r="925" spans="1:11" s="212" customFormat="1">
      <c r="A925" s="233"/>
      <c r="B925" s="293" t="s">
        <v>142</v>
      </c>
      <c r="C925" s="256"/>
      <c r="D925" s="257"/>
      <c r="E925" s="208"/>
      <c r="F925" s="210"/>
      <c r="G925" s="209"/>
      <c r="H925" s="117">
        <v>584.4</v>
      </c>
      <c r="I925" s="117">
        <v>55.57</v>
      </c>
      <c r="J925" s="117"/>
      <c r="K925" s="117"/>
    </row>
    <row r="926" spans="1:11" s="112" customFormat="1">
      <c r="A926" s="223"/>
      <c r="B926" s="291" t="s">
        <v>50</v>
      </c>
      <c r="C926" s="119"/>
      <c r="D926" s="157"/>
      <c r="E926" s="155"/>
      <c r="F926" s="102"/>
      <c r="G926" s="153"/>
      <c r="H926" s="106">
        <f>H927-H928</f>
        <v>-143.5</v>
      </c>
      <c r="I926" s="106">
        <f>I927-I928</f>
        <v>-1466.8400000000001</v>
      </c>
      <c r="J926" s="106">
        <v>0</v>
      </c>
      <c r="K926" s="106">
        <v>0</v>
      </c>
    </row>
    <row r="927" spans="1:11" s="212" customFormat="1">
      <c r="A927" s="233"/>
      <c r="B927" s="293" t="s">
        <v>51</v>
      </c>
      <c r="C927" s="256"/>
      <c r="D927" s="257"/>
      <c r="E927" s="208"/>
      <c r="F927" s="210"/>
      <c r="G927" s="209"/>
      <c r="H927" s="117">
        <v>2181.5</v>
      </c>
      <c r="I927" s="117">
        <v>2325</v>
      </c>
      <c r="J927" s="117">
        <v>3791.8</v>
      </c>
      <c r="K927" s="117">
        <v>3791.8</v>
      </c>
    </row>
    <row r="928" spans="1:11" s="212" customFormat="1">
      <c r="A928" s="233"/>
      <c r="B928" s="293" t="s">
        <v>52</v>
      </c>
      <c r="C928" s="256"/>
      <c r="D928" s="257"/>
      <c r="E928" s="208"/>
      <c r="F928" s="210"/>
      <c r="G928" s="209"/>
      <c r="H928" s="117">
        <v>2325</v>
      </c>
      <c r="I928" s="117">
        <v>3791.84</v>
      </c>
      <c r="J928" s="117">
        <v>3791.8</v>
      </c>
      <c r="K928" s="117">
        <v>3791.8</v>
      </c>
    </row>
    <row r="929" spans="1:11" s="3" customFormat="1">
      <c r="A929" s="223">
        <v>72</v>
      </c>
      <c r="B929" s="124" t="s">
        <v>82</v>
      </c>
      <c r="C929" s="119"/>
      <c r="D929" s="157" t="s">
        <v>161</v>
      </c>
      <c r="E929" s="155" t="s">
        <v>130</v>
      </c>
      <c r="F929" s="102">
        <v>70134</v>
      </c>
      <c r="G929" s="153" t="s">
        <v>115</v>
      </c>
      <c r="H929" s="106"/>
      <c r="I929" s="106"/>
      <c r="J929" s="106"/>
      <c r="K929" s="132"/>
    </row>
    <row r="930" spans="1:11" s="3" customFormat="1">
      <c r="A930" s="223"/>
      <c r="B930" s="94" t="s">
        <v>48</v>
      </c>
      <c r="C930" s="119"/>
      <c r="D930" s="157"/>
      <c r="E930" s="155"/>
      <c r="F930" s="102"/>
      <c r="G930" s="153"/>
      <c r="H930" s="106">
        <f>H933+H936</f>
        <v>0</v>
      </c>
      <c r="I930" s="106">
        <f>I933+I936</f>
        <v>1786.22</v>
      </c>
      <c r="J930" s="106">
        <v>662.3</v>
      </c>
      <c r="K930" s="132"/>
    </row>
    <row r="931" spans="1:11" s="350" customFormat="1" ht="12.75">
      <c r="A931" s="329"/>
      <c r="B931" s="304" t="s">
        <v>188</v>
      </c>
      <c r="C931" s="370"/>
      <c r="D931" s="371"/>
      <c r="E931" s="348"/>
      <c r="F931" s="202"/>
      <c r="G931" s="201"/>
      <c r="H931" s="335"/>
      <c r="I931" s="335"/>
      <c r="J931" s="334"/>
      <c r="K931" s="351"/>
    </row>
    <row r="932" spans="1:11" s="3" customFormat="1">
      <c r="A932" s="223"/>
      <c r="B932" s="94" t="s">
        <v>60</v>
      </c>
      <c r="C932" s="119"/>
      <c r="D932" s="157"/>
      <c r="E932" s="155"/>
      <c r="F932" s="102"/>
      <c r="G932" s="153"/>
      <c r="H932" s="106">
        <f t="shared" ref="H932:H933" si="10">H933</f>
        <v>0</v>
      </c>
      <c r="I932" s="106">
        <f t="shared" ref="I932:I933" si="11">I933</f>
        <v>1786.22</v>
      </c>
      <c r="J932" s="106">
        <v>662.3</v>
      </c>
      <c r="K932" s="132"/>
    </row>
    <row r="933" spans="1:11" s="3" customFormat="1">
      <c r="A933" s="225"/>
      <c r="B933" s="292" t="s">
        <v>49</v>
      </c>
      <c r="C933" s="86"/>
      <c r="D933" s="158"/>
      <c r="E933" s="156"/>
      <c r="F933" s="104"/>
      <c r="G933" s="154"/>
      <c r="H933" s="91">
        <f t="shared" si="10"/>
        <v>0</v>
      </c>
      <c r="I933" s="91">
        <f t="shared" si="11"/>
        <v>1786.22</v>
      </c>
      <c r="J933" s="91">
        <v>662.3</v>
      </c>
      <c r="K933" s="132"/>
    </row>
    <row r="934" spans="1:11" s="212" customFormat="1">
      <c r="A934" s="233"/>
      <c r="B934" s="293" t="s">
        <v>61</v>
      </c>
      <c r="C934" s="256"/>
      <c r="D934" s="257"/>
      <c r="E934" s="208"/>
      <c r="F934" s="210"/>
      <c r="G934" s="209"/>
      <c r="H934" s="117"/>
      <c r="I934" s="117">
        <v>1786.22</v>
      </c>
      <c r="J934" s="117">
        <v>662.3</v>
      </c>
      <c r="K934" s="259"/>
    </row>
    <row r="935" spans="1:11" s="212" customFormat="1">
      <c r="A935" s="233"/>
      <c r="B935" s="293" t="s">
        <v>62</v>
      </c>
      <c r="C935" s="256"/>
      <c r="D935" s="257"/>
      <c r="E935" s="208"/>
      <c r="F935" s="210"/>
      <c r="G935" s="209"/>
      <c r="H935" s="117"/>
      <c r="I935" s="117"/>
      <c r="J935" s="117"/>
      <c r="K935" s="259"/>
    </row>
    <row r="936" spans="1:11" s="3" customFormat="1">
      <c r="A936" s="223"/>
      <c r="B936" s="291" t="s">
        <v>50</v>
      </c>
      <c r="C936" s="119"/>
      <c r="D936" s="157"/>
      <c r="E936" s="155"/>
      <c r="F936" s="102"/>
      <c r="G936" s="153"/>
      <c r="H936" s="106"/>
      <c r="I936" s="106"/>
      <c r="J936" s="91"/>
      <c r="K936" s="132"/>
    </row>
    <row r="937" spans="1:11" s="212" customFormat="1">
      <c r="A937" s="233"/>
      <c r="B937" s="293" t="s">
        <v>51</v>
      </c>
      <c r="C937" s="256"/>
      <c r="D937" s="257"/>
      <c r="E937" s="208"/>
      <c r="F937" s="210"/>
      <c r="G937" s="209"/>
      <c r="H937" s="117"/>
      <c r="I937" s="117"/>
      <c r="J937" s="276"/>
      <c r="K937" s="259"/>
    </row>
    <row r="938" spans="1:11" s="212" customFormat="1">
      <c r="A938" s="233"/>
      <c r="B938" s="293" t="s">
        <v>52</v>
      </c>
      <c r="C938" s="256"/>
      <c r="D938" s="257"/>
      <c r="E938" s="208"/>
      <c r="F938" s="210"/>
      <c r="G938" s="209"/>
      <c r="H938" s="117"/>
      <c r="I938" s="117"/>
      <c r="J938" s="276"/>
      <c r="K938" s="259"/>
    </row>
    <row r="939" spans="1:11" s="3" customFormat="1">
      <c r="A939" s="223">
        <v>73</v>
      </c>
      <c r="B939" s="124" t="s">
        <v>81</v>
      </c>
      <c r="C939" s="119"/>
      <c r="D939" s="157" t="s">
        <v>161</v>
      </c>
      <c r="E939" s="155" t="s">
        <v>130</v>
      </c>
      <c r="F939" s="102">
        <v>70106</v>
      </c>
      <c r="G939" s="153" t="s">
        <v>95</v>
      </c>
      <c r="H939" s="106"/>
      <c r="I939" s="106"/>
      <c r="J939" s="130"/>
      <c r="K939" s="91"/>
    </row>
    <row r="940" spans="1:11" s="3" customFormat="1">
      <c r="A940" s="223"/>
      <c r="B940" s="94" t="s">
        <v>48</v>
      </c>
      <c r="C940" s="119"/>
      <c r="D940" s="157"/>
      <c r="E940" s="155"/>
      <c r="F940" s="102"/>
      <c r="G940" s="153"/>
      <c r="H940" s="106">
        <f>H943+H946</f>
        <v>0</v>
      </c>
      <c r="I940" s="106">
        <f>I943+I946</f>
        <v>944.32000000000016</v>
      </c>
      <c r="J940" s="106">
        <v>1350.5</v>
      </c>
      <c r="K940" s="91"/>
    </row>
    <row r="941" spans="1:11" s="350" customFormat="1" ht="12.75">
      <c r="A941" s="329"/>
      <c r="B941" s="304" t="s">
        <v>188</v>
      </c>
      <c r="C941" s="370"/>
      <c r="D941" s="371"/>
      <c r="E941" s="348"/>
      <c r="F941" s="202"/>
      <c r="G941" s="201"/>
      <c r="H941" s="335"/>
      <c r="I941" s="335"/>
      <c r="J941" s="351"/>
      <c r="K941" s="334"/>
    </row>
    <row r="942" spans="1:11" s="3" customFormat="1">
      <c r="A942" s="223"/>
      <c r="B942" s="94" t="s">
        <v>60</v>
      </c>
      <c r="C942" s="119"/>
      <c r="D942" s="157"/>
      <c r="E942" s="155"/>
      <c r="F942" s="102"/>
      <c r="G942" s="153"/>
      <c r="H942" s="106">
        <f>H943+H946</f>
        <v>0</v>
      </c>
      <c r="I942" s="106">
        <f>I946+I943</f>
        <v>944.32000000000016</v>
      </c>
      <c r="J942" s="106">
        <v>1350.5</v>
      </c>
      <c r="K942" s="91"/>
    </row>
    <row r="943" spans="1:11" s="3" customFormat="1">
      <c r="A943" s="225"/>
      <c r="B943" s="292" t="s">
        <v>49</v>
      </c>
      <c r="C943" s="86"/>
      <c r="D943" s="158"/>
      <c r="E943" s="156"/>
      <c r="F943" s="104"/>
      <c r="G943" s="154"/>
      <c r="H943" s="91">
        <f t="shared" ref="H943" si="12">H944</f>
        <v>2128.9</v>
      </c>
      <c r="I943" s="91">
        <f t="shared" ref="I943" si="13">I944</f>
        <v>0</v>
      </c>
      <c r="J943" s="91">
        <v>165.9</v>
      </c>
      <c r="K943" s="91"/>
    </row>
    <row r="944" spans="1:11" s="212" customFormat="1">
      <c r="A944" s="233"/>
      <c r="B944" s="293" t="s">
        <v>61</v>
      </c>
      <c r="C944" s="256"/>
      <c r="D944" s="257"/>
      <c r="E944" s="208"/>
      <c r="F944" s="210"/>
      <c r="G944" s="209"/>
      <c r="H944" s="117">
        <v>2128.9</v>
      </c>
      <c r="I944" s="117"/>
      <c r="J944" s="187">
        <v>165.9</v>
      </c>
      <c r="K944" s="117"/>
    </row>
    <row r="945" spans="1:11" s="212" customFormat="1">
      <c r="A945" s="233"/>
      <c r="B945" s="293" t="s">
        <v>62</v>
      </c>
      <c r="C945" s="256"/>
      <c r="D945" s="257"/>
      <c r="E945" s="208"/>
      <c r="F945" s="210"/>
      <c r="G945" s="209"/>
      <c r="H945" s="117"/>
      <c r="I945" s="117"/>
      <c r="J945" s="187"/>
      <c r="K945" s="117"/>
    </row>
    <row r="946" spans="1:11" s="3" customFormat="1">
      <c r="A946" s="223"/>
      <c r="B946" s="291" t="s">
        <v>50</v>
      </c>
      <c r="C946" s="119"/>
      <c r="D946" s="157"/>
      <c r="E946" s="155"/>
      <c r="F946" s="102"/>
      <c r="G946" s="153"/>
      <c r="H946" s="115">
        <f>H947-H948</f>
        <v>-2128.9</v>
      </c>
      <c r="I946" s="106">
        <f>I947-I948</f>
        <v>944.32000000000016</v>
      </c>
      <c r="J946" s="106">
        <v>1184.5999999999999</v>
      </c>
      <c r="K946" s="91"/>
    </row>
    <row r="947" spans="1:11" s="212" customFormat="1">
      <c r="A947" s="233"/>
      <c r="B947" s="293" t="s">
        <v>51</v>
      </c>
      <c r="C947" s="256"/>
      <c r="D947" s="257"/>
      <c r="E947" s="208"/>
      <c r="F947" s="210"/>
      <c r="G947" s="209"/>
      <c r="H947" s="117"/>
      <c r="I947" s="117">
        <v>2128.9</v>
      </c>
      <c r="J947" s="117">
        <v>1184.5999999999999</v>
      </c>
      <c r="K947" s="117">
        <v>1184.5999999999999</v>
      </c>
    </row>
    <row r="948" spans="1:11" s="212" customFormat="1">
      <c r="A948" s="233"/>
      <c r="B948" s="293" t="s">
        <v>52</v>
      </c>
      <c r="C948" s="256"/>
      <c r="D948" s="257"/>
      <c r="E948" s="208"/>
      <c r="F948" s="210"/>
      <c r="G948" s="209"/>
      <c r="H948" s="117">
        <v>2128.9</v>
      </c>
      <c r="I948" s="117">
        <v>1184.58</v>
      </c>
      <c r="J948" s="117"/>
      <c r="K948" s="117">
        <v>1184.5999999999999</v>
      </c>
    </row>
    <row r="949" spans="1:11" s="3" customFormat="1">
      <c r="A949" s="231">
        <v>74</v>
      </c>
      <c r="B949" s="93" t="s">
        <v>205</v>
      </c>
      <c r="C949" s="119"/>
      <c r="D949" s="157" t="s">
        <v>166</v>
      </c>
      <c r="E949" s="152" t="s">
        <v>126</v>
      </c>
      <c r="F949" s="101">
        <v>70085</v>
      </c>
      <c r="G949" s="157" t="s">
        <v>91</v>
      </c>
      <c r="H949" s="115"/>
      <c r="I949" s="115"/>
      <c r="J949" s="116"/>
      <c r="K949" s="132"/>
    </row>
    <row r="950" spans="1:11" s="3" customFormat="1">
      <c r="A950" s="226"/>
      <c r="B950" s="94" t="s">
        <v>48</v>
      </c>
      <c r="C950" s="120"/>
      <c r="D950" s="160"/>
      <c r="E950" s="160"/>
      <c r="F950" s="133"/>
      <c r="G950" s="162"/>
      <c r="H950" s="115"/>
      <c r="I950" s="115">
        <f>I953+I957</f>
        <v>0</v>
      </c>
      <c r="J950" s="115">
        <v>2976</v>
      </c>
      <c r="K950" s="132"/>
    </row>
    <row r="951" spans="1:11" s="350" customFormat="1" ht="12.75">
      <c r="A951" s="346"/>
      <c r="B951" s="304" t="s">
        <v>188</v>
      </c>
      <c r="C951" s="330"/>
      <c r="D951" s="331"/>
      <c r="E951" s="331"/>
      <c r="F951" s="363"/>
      <c r="G951" s="362"/>
      <c r="H951" s="364"/>
      <c r="I951" s="364"/>
      <c r="J951" s="364"/>
      <c r="K951" s="351"/>
    </row>
    <row r="952" spans="1:11" s="3" customFormat="1">
      <c r="A952" s="231"/>
      <c r="B952" s="94" t="s">
        <v>60</v>
      </c>
      <c r="C952" s="120"/>
      <c r="D952" s="160"/>
      <c r="E952" s="160"/>
      <c r="F952" s="133"/>
      <c r="G952" s="162"/>
      <c r="H952" s="115"/>
      <c r="I952" s="115">
        <f>I953+I957</f>
        <v>0</v>
      </c>
      <c r="J952" s="115">
        <v>2976</v>
      </c>
      <c r="K952" s="132"/>
    </row>
    <row r="953" spans="1:11" s="3" customFormat="1">
      <c r="A953" s="231"/>
      <c r="B953" s="292" t="s">
        <v>49</v>
      </c>
      <c r="C953" s="120"/>
      <c r="D953" s="160"/>
      <c r="E953" s="160"/>
      <c r="F953" s="133"/>
      <c r="G953" s="162"/>
      <c r="H953" s="116"/>
      <c r="I953" s="116">
        <f t="shared" ref="I953" si="14">I954</f>
        <v>0</v>
      </c>
      <c r="J953" s="116">
        <v>0</v>
      </c>
      <c r="K953" s="132"/>
    </row>
    <row r="954" spans="1:11" s="212" customFormat="1">
      <c r="A954" s="270"/>
      <c r="B954" s="293" t="s">
        <v>61</v>
      </c>
      <c r="C954" s="256"/>
      <c r="D954" s="257"/>
      <c r="E954" s="257"/>
      <c r="F954" s="272"/>
      <c r="G954" s="271"/>
      <c r="H954" s="187"/>
      <c r="I954" s="187"/>
      <c r="J954" s="187"/>
      <c r="K954" s="259"/>
    </row>
    <row r="955" spans="1:11" s="212" customFormat="1">
      <c r="A955" s="270"/>
      <c r="B955" s="293" t="s">
        <v>62</v>
      </c>
      <c r="C955" s="256"/>
      <c r="D955" s="257"/>
      <c r="E955" s="257"/>
      <c r="F955" s="272"/>
      <c r="G955" s="271"/>
      <c r="H955" s="187"/>
      <c r="I955" s="187"/>
      <c r="J955" s="187"/>
      <c r="K955" s="259"/>
    </row>
    <row r="956" spans="1:11" s="212" customFormat="1">
      <c r="A956" s="270"/>
      <c r="B956" s="293" t="s">
        <v>144</v>
      </c>
      <c r="C956" s="256"/>
      <c r="D956" s="257"/>
      <c r="E956" s="257"/>
      <c r="F956" s="272"/>
      <c r="G956" s="271"/>
      <c r="H956" s="187"/>
      <c r="I956" s="187"/>
      <c r="J956" s="187">
        <v>2976</v>
      </c>
      <c r="K956" s="259"/>
    </row>
    <row r="957" spans="1:11" s="3" customFormat="1">
      <c r="A957" s="231"/>
      <c r="B957" s="291" t="s">
        <v>50</v>
      </c>
      <c r="C957" s="119"/>
      <c r="D957" s="157"/>
      <c r="E957" s="157"/>
      <c r="F957" s="101"/>
      <c r="G957" s="152"/>
      <c r="H957" s="115"/>
      <c r="I957" s="115">
        <f>I958-I959</f>
        <v>0</v>
      </c>
      <c r="J957" s="116"/>
      <c r="K957" s="132"/>
    </row>
    <row r="958" spans="1:11" s="212" customFormat="1">
      <c r="A958" s="270"/>
      <c r="B958" s="293" t="s">
        <v>51</v>
      </c>
      <c r="C958" s="256"/>
      <c r="D958" s="257"/>
      <c r="E958" s="257"/>
      <c r="F958" s="272"/>
      <c r="G958" s="271"/>
      <c r="H958" s="187"/>
      <c r="I958" s="187"/>
      <c r="J958" s="187"/>
      <c r="K958" s="259"/>
    </row>
    <row r="959" spans="1:11" s="212" customFormat="1">
      <c r="A959" s="270"/>
      <c r="B959" s="293" t="s">
        <v>52</v>
      </c>
      <c r="C959" s="256"/>
      <c r="D959" s="257"/>
      <c r="E959" s="257"/>
      <c r="F959" s="272"/>
      <c r="G959" s="271"/>
      <c r="H959" s="187"/>
      <c r="I959" s="187"/>
      <c r="J959" s="211"/>
      <c r="K959" s="259"/>
    </row>
    <row r="960" spans="1:11" s="3" customFormat="1">
      <c r="A960" s="225"/>
      <c r="B960" s="244"/>
      <c r="C960" s="86"/>
      <c r="D960" s="158"/>
      <c r="E960" s="156"/>
      <c r="F960" s="104"/>
      <c r="G960" s="154"/>
      <c r="H960" s="91"/>
      <c r="I960" s="91"/>
      <c r="J960" s="91"/>
      <c r="K960" s="132"/>
    </row>
    <row r="961" spans="1:11" s="3" customFormat="1" ht="31.5">
      <c r="A961" s="231">
        <v>75</v>
      </c>
      <c r="B961" s="93" t="s">
        <v>83</v>
      </c>
      <c r="C961" s="119"/>
      <c r="D961" s="157" t="s">
        <v>166</v>
      </c>
      <c r="E961" s="152" t="s">
        <v>126</v>
      </c>
      <c r="F961" s="101">
        <v>70086</v>
      </c>
      <c r="G961" s="157" t="s">
        <v>104</v>
      </c>
      <c r="H961" s="115"/>
      <c r="I961" s="115"/>
      <c r="J961" s="116"/>
      <c r="K961" s="91"/>
    </row>
    <row r="962" spans="1:11" s="112" customFormat="1">
      <c r="A962" s="226"/>
      <c r="B962" s="94" t="s">
        <v>48</v>
      </c>
      <c r="C962" s="119"/>
      <c r="D962" s="157"/>
      <c r="E962" s="157"/>
      <c r="F962" s="101"/>
      <c r="G962" s="152"/>
      <c r="H962" s="115">
        <v>2029.8</v>
      </c>
      <c r="I962" s="115">
        <f>I965+I969</f>
        <v>0</v>
      </c>
      <c r="J962" s="115">
        <v>3107.6</v>
      </c>
      <c r="K962" s="106">
        <v>2591.8879999999999</v>
      </c>
    </row>
    <row r="963" spans="1:11" s="350" customFormat="1" ht="12.75">
      <c r="A963" s="346"/>
      <c r="B963" s="304" t="s">
        <v>188</v>
      </c>
      <c r="C963" s="330"/>
      <c r="D963" s="331"/>
      <c r="E963" s="331"/>
      <c r="F963" s="363"/>
      <c r="G963" s="362"/>
      <c r="H963" s="364"/>
      <c r="I963" s="364"/>
      <c r="J963" s="364"/>
      <c r="K963" s="334"/>
    </row>
    <row r="964" spans="1:11" s="112" customFormat="1">
      <c r="A964" s="231"/>
      <c r="B964" s="94" t="s">
        <v>60</v>
      </c>
      <c r="C964" s="119"/>
      <c r="D964" s="157"/>
      <c r="E964" s="157"/>
      <c r="F964" s="101"/>
      <c r="G964" s="152"/>
      <c r="H964" s="115">
        <f>H965+H969</f>
        <v>2029.8</v>
      </c>
      <c r="I964" s="115">
        <f>I965+I969</f>
        <v>0</v>
      </c>
      <c r="J964" s="115">
        <v>3107.6</v>
      </c>
      <c r="K964" s="106">
        <v>2591.8879999999999</v>
      </c>
    </row>
    <row r="965" spans="1:11" s="3" customFormat="1">
      <c r="A965" s="231"/>
      <c r="B965" s="292" t="s">
        <v>49</v>
      </c>
      <c r="C965" s="120"/>
      <c r="D965" s="160"/>
      <c r="E965" s="160"/>
      <c r="F965" s="133"/>
      <c r="G965" s="162"/>
      <c r="H965" s="116">
        <f t="shared" ref="H965" si="15">H966</f>
        <v>862.5</v>
      </c>
      <c r="I965" s="116">
        <f t="shared" ref="I965" si="16">I966</f>
        <v>-9.9</v>
      </c>
      <c r="J965" s="116">
        <v>3107.6</v>
      </c>
      <c r="K965" s="91">
        <v>2591.8879999999999</v>
      </c>
    </row>
    <row r="966" spans="1:11" s="212" customFormat="1">
      <c r="A966" s="270"/>
      <c r="B966" s="293" t="s">
        <v>61</v>
      </c>
      <c r="C966" s="256"/>
      <c r="D966" s="257"/>
      <c r="E966" s="257"/>
      <c r="F966" s="272"/>
      <c r="G966" s="271"/>
      <c r="H966" s="187">
        <v>862.5</v>
      </c>
      <c r="I966" s="187">
        <v>-9.9</v>
      </c>
      <c r="J966" s="187">
        <v>3107.6</v>
      </c>
      <c r="K966" s="117">
        <v>2591.8879999999999</v>
      </c>
    </row>
    <row r="967" spans="1:11" s="212" customFormat="1">
      <c r="A967" s="270"/>
      <c r="B967" s="293" t="s">
        <v>62</v>
      </c>
      <c r="C967" s="256"/>
      <c r="D967" s="257"/>
      <c r="E967" s="257"/>
      <c r="F967" s="272"/>
      <c r="G967" s="271"/>
      <c r="H967" s="187"/>
      <c r="I967" s="187"/>
      <c r="J967" s="187"/>
      <c r="K967" s="117"/>
    </row>
    <row r="968" spans="1:11" s="212" customFormat="1">
      <c r="A968" s="270"/>
      <c r="B968" s="293" t="s">
        <v>144</v>
      </c>
      <c r="C968" s="256"/>
      <c r="D968" s="257"/>
      <c r="E968" s="257"/>
      <c r="F968" s="272"/>
      <c r="G968" s="271"/>
      <c r="H968" s="187"/>
      <c r="I968" s="187"/>
      <c r="J968" s="187"/>
      <c r="K968" s="117"/>
    </row>
    <row r="969" spans="1:11" s="3" customFormat="1">
      <c r="A969" s="231"/>
      <c r="B969" s="291" t="s">
        <v>50</v>
      </c>
      <c r="C969" s="119"/>
      <c r="D969" s="157"/>
      <c r="E969" s="157"/>
      <c r="F969" s="101"/>
      <c r="G969" s="152"/>
      <c r="H969" s="115">
        <f>H970-H971</f>
        <v>1167.3</v>
      </c>
      <c r="I969" s="115">
        <f>I970-I971</f>
        <v>9.9</v>
      </c>
      <c r="J969" s="116"/>
      <c r="K969" s="91"/>
    </row>
    <row r="970" spans="1:11" s="212" customFormat="1">
      <c r="A970" s="270"/>
      <c r="B970" s="293" t="s">
        <v>51</v>
      </c>
      <c r="C970" s="256"/>
      <c r="D970" s="257"/>
      <c r="E970" s="257"/>
      <c r="F970" s="272"/>
      <c r="G970" s="271"/>
      <c r="H970" s="187">
        <v>1177.2</v>
      </c>
      <c r="I970" s="187">
        <v>9.9</v>
      </c>
      <c r="J970" s="187"/>
      <c r="K970" s="117"/>
    </row>
    <row r="971" spans="1:11" s="212" customFormat="1">
      <c r="A971" s="270"/>
      <c r="B971" s="293" t="s">
        <v>52</v>
      </c>
      <c r="C971" s="256"/>
      <c r="D971" s="257"/>
      <c r="E971" s="257"/>
      <c r="F971" s="272"/>
      <c r="G971" s="271"/>
      <c r="H971" s="187">
        <v>9.9</v>
      </c>
      <c r="I971" s="187"/>
      <c r="J971" s="211"/>
      <c r="K971" s="259"/>
    </row>
    <row r="972" spans="1:11" s="3" customFormat="1" ht="31.5">
      <c r="A972" s="231">
        <v>76</v>
      </c>
      <c r="B972" s="93" t="s">
        <v>153</v>
      </c>
      <c r="C972" s="119"/>
      <c r="D972" s="157" t="s">
        <v>161</v>
      </c>
      <c r="E972" s="152" t="s">
        <v>130</v>
      </c>
      <c r="F972" s="101">
        <v>70168</v>
      </c>
      <c r="G972" s="157" t="s">
        <v>90</v>
      </c>
      <c r="H972" s="115"/>
      <c r="I972" s="115"/>
      <c r="J972" s="106"/>
      <c r="K972" s="91"/>
    </row>
    <row r="973" spans="1:11" s="3" customFormat="1">
      <c r="A973" s="224"/>
      <c r="B973" s="94" t="s">
        <v>48</v>
      </c>
      <c r="C973" s="120"/>
      <c r="D973" s="160"/>
      <c r="E973" s="160"/>
      <c r="F973" s="133"/>
      <c r="G973" s="162"/>
      <c r="H973" s="115"/>
      <c r="I973" s="115">
        <f>I975</f>
        <v>27.830000000000041</v>
      </c>
      <c r="J973" s="106">
        <v>7138.5</v>
      </c>
      <c r="K973" s="91">
        <v>0</v>
      </c>
    </row>
    <row r="974" spans="1:11" s="326" customFormat="1" ht="12.75">
      <c r="A974" s="314"/>
      <c r="B974" s="315" t="s">
        <v>188</v>
      </c>
      <c r="C974" s="324"/>
      <c r="D974" s="325"/>
      <c r="E974" s="325"/>
      <c r="F974" s="165"/>
      <c r="G974" s="166"/>
      <c r="H974" s="358"/>
      <c r="I974" s="358"/>
      <c r="J974" s="170"/>
      <c r="K974" s="318"/>
    </row>
    <row r="975" spans="1:11" s="3" customFormat="1">
      <c r="A975" s="231"/>
      <c r="B975" s="94" t="s">
        <v>60</v>
      </c>
      <c r="C975" s="120"/>
      <c r="D975" s="160"/>
      <c r="E975" s="160"/>
      <c r="F975" s="133"/>
      <c r="G975" s="162"/>
      <c r="H975" s="115"/>
      <c r="I975" s="115">
        <f>I976+I979</f>
        <v>27.830000000000041</v>
      </c>
      <c r="J975" s="106">
        <v>7138.5</v>
      </c>
      <c r="K975" s="91">
        <v>0</v>
      </c>
    </row>
    <row r="976" spans="1:11" s="3" customFormat="1">
      <c r="A976" s="231"/>
      <c r="B976" s="292" t="s">
        <v>49</v>
      </c>
      <c r="C976" s="120"/>
      <c r="D976" s="160"/>
      <c r="E976" s="160"/>
      <c r="F976" s="133"/>
      <c r="G976" s="162"/>
      <c r="H976" s="116"/>
      <c r="I976" s="116">
        <f>I977</f>
        <v>999.26</v>
      </c>
      <c r="J976" s="118">
        <v>6167.1</v>
      </c>
      <c r="K976" s="91">
        <v>0</v>
      </c>
    </row>
    <row r="977" spans="1:11" s="212" customFormat="1">
      <c r="A977" s="270"/>
      <c r="B977" s="293" t="s">
        <v>61</v>
      </c>
      <c r="C977" s="256"/>
      <c r="D977" s="257"/>
      <c r="E977" s="257"/>
      <c r="F977" s="272"/>
      <c r="G977" s="271"/>
      <c r="H977" s="187"/>
      <c r="I977" s="187">
        <f>988.34+10.92</f>
        <v>999.26</v>
      </c>
      <c r="J977" s="117">
        <v>6167.1</v>
      </c>
      <c r="K977" s="117"/>
    </row>
    <row r="978" spans="1:11" s="212" customFormat="1">
      <c r="A978" s="270"/>
      <c r="B978" s="293" t="s">
        <v>62</v>
      </c>
      <c r="C978" s="256"/>
      <c r="D978" s="257"/>
      <c r="E978" s="257"/>
      <c r="F978" s="272"/>
      <c r="G978" s="271"/>
      <c r="H978" s="187"/>
      <c r="I978" s="187"/>
      <c r="J978" s="117"/>
      <c r="K978" s="117"/>
    </row>
    <row r="979" spans="1:11" s="3" customFormat="1">
      <c r="A979" s="231"/>
      <c r="B979" s="291" t="s">
        <v>50</v>
      </c>
      <c r="C979" s="119"/>
      <c r="D979" s="157"/>
      <c r="E979" s="157"/>
      <c r="F979" s="101"/>
      <c r="G979" s="152"/>
      <c r="H979" s="115"/>
      <c r="I979" s="115">
        <f>I980-I981</f>
        <v>-971.43</v>
      </c>
      <c r="J979" s="115">
        <v>971.4</v>
      </c>
      <c r="K979" s="91">
        <v>0</v>
      </c>
    </row>
    <row r="980" spans="1:11" s="212" customFormat="1">
      <c r="A980" s="270"/>
      <c r="B980" s="293" t="s">
        <v>51</v>
      </c>
      <c r="C980" s="256"/>
      <c r="D980" s="257"/>
      <c r="E980" s="257"/>
      <c r="F980" s="272"/>
      <c r="G980" s="271"/>
      <c r="H980" s="187"/>
      <c r="I980" s="187"/>
      <c r="J980" s="187">
        <v>971.4</v>
      </c>
      <c r="K980" s="117">
        <v>971.4</v>
      </c>
    </row>
    <row r="981" spans="1:11" s="212" customFormat="1">
      <c r="A981" s="270"/>
      <c r="B981" s="293" t="s">
        <v>52</v>
      </c>
      <c r="C981" s="256"/>
      <c r="D981" s="257"/>
      <c r="E981" s="257"/>
      <c r="F981" s="272"/>
      <c r="G981" s="271"/>
      <c r="H981" s="187"/>
      <c r="I981" s="187">
        <v>971.43</v>
      </c>
      <c r="J981" s="187"/>
      <c r="K981" s="117">
        <v>971.4</v>
      </c>
    </row>
    <row r="982" spans="1:11" s="3" customFormat="1" ht="31.5">
      <c r="A982" s="223">
        <v>77</v>
      </c>
      <c r="B982" s="124" t="s">
        <v>20</v>
      </c>
      <c r="C982" s="119"/>
      <c r="D982" s="157" t="s">
        <v>161</v>
      </c>
      <c r="E982" s="155" t="s">
        <v>130</v>
      </c>
      <c r="F982" s="102">
        <v>70118</v>
      </c>
      <c r="G982" s="153" t="s">
        <v>91</v>
      </c>
      <c r="H982" s="106"/>
      <c r="I982" s="106"/>
      <c r="J982" s="106"/>
      <c r="K982" s="91"/>
    </row>
    <row r="983" spans="1:11" s="3" customFormat="1">
      <c r="A983" s="225"/>
      <c r="B983" s="94" t="s">
        <v>48</v>
      </c>
      <c r="C983" s="86"/>
      <c r="D983" s="158"/>
      <c r="E983" s="156"/>
      <c r="F983" s="104"/>
      <c r="G983" s="154"/>
      <c r="H983" s="106">
        <v>898.9</v>
      </c>
      <c r="I983" s="106">
        <f>I985</f>
        <v>1.0000000000005116E-2</v>
      </c>
      <c r="J983" s="106">
        <v>69.5</v>
      </c>
      <c r="K983" s="91"/>
    </row>
    <row r="984" spans="1:11" s="326" customFormat="1" ht="12.75">
      <c r="A984" s="321"/>
      <c r="B984" s="315" t="s">
        <v>188</v>
      </c>
      <c r="C984" s="324"/>
      <c r="D984" s="325"/>
      <c r="E984" s="341"/>
      <c r="F984" s="316"/>
      <c r="G984" s="317"/>
      <c r="H984" s="170"/>
      <c r="I984" s="170"/>
      <c r="J984" s="170"/>
      <c r="K984" s="318"/>
    </row>
    <row r="985" spans="1:11" s="3" customFormat="1">
      <c r="A985" s="225"/>
      <c r="B985" s="94" t="s">
        <v>60</v>
      </c>
      <c r="C985" s="86"/>
      <c r="D985" s="158"/>
      <c r="E985" s="156"/>
      <c r="F985" s="104"/>
      <c r="G985" s="154"/>
      <c r="H985" s="106">
        <f>H986+H990+H989</f>
        <v>898.9</v>
      </c>
      <c r="I985" s="106">
        <f>I986+I990</f>
        <v>1.0000000000005116E-2</v>
      </c>
      <c r="J985" s="106">
        <v>69.5</v>
      </c>
      <c r="K985" s="91"/>
    </row>
    <row r="986" spans="1:11" s="3" customFormat="1">
      <c r="A986" s="225"/>
      <c r="B986" s="292" t="s">
        <v>49</v>
      </c>
      <c r="C986" s="86"/>
      <c r="D986" s="158"/>
      <c r="E986" s="156"/>
      <c r="F986" s="104"/>
      <c r="G986" s="154"/>
      <c r="H986" s="91">
        <f t="shared" ref="H986" si="17">H987</f>
        <v>917.8</v>
      </c>
      <c r="I986" s="91">
        <f>I987+I989</f>
        <v>15</v>
      </c>
      <c r="J986" s="118"/>
      <c r="K986" s="91"/>
    </row>
    <row r="987" spans="1:11" s="212" customFormat="1">
      <c r="A987" s="233"/>
      <c r="B987" s="293" t="s">
        <v>61</v>
      </c>
      <c r="C987" s="256"/>
      <c r="D987" s="257"/>
      <c r="E987" s="208"/>
      <c r="F987" s="210"/>
      <c r="G987" s="209"/>
      <c r="H987" s="117">
        <v>917.8</v>
      </c>
      <c r="I987" s="117">
        <v>15.5</v>
      </c>
      <c r="J987" s="117"/>
      <c r="K987" s="117"/>
    </row>
    <row r="988" spans="1:11" s="212" customFormat="1">
      <c r="A988" s="233"/>
      <c r="B988" s="293" t="s">
        <v>62</v>
      </c>
      <c r="C988" s="256"/>
      <c r="D988" s="257"/>
      <c r="E988" s="208"/>
      <c r="F988" s="210"/>
      <c r="G988" s="209"/>
      <c r="H988" s="117"/>
      <c r="I988" s="117">
        <v>0</v>
      </c>
      <c r="J988" s="117"/>
      <c r="K988" s="117"/>
    </row>
    <row r="989" spans="1:11" s="212" customFormat="1">
      <c r="A989" s="233"/>
      <c r="B989" s="293" t="s">
        <v>142</v>
      </c>
      <c r="C989" s="256"/>
      <c r="D989" s="257"/>
      <c r="E989" s="208"/>
      <c r="F989" s="210"/>
      <c r="G989" s="209"/>
      <c r="H989" s="117">
        <v>35.6</v>
      </c>
      <c r="I989" s="117">
        <v>-0.5</v>
      </c>
      <c r="J989" s="117"/>
      <c r="K989" s="117"/>
    </row>
    <row r="990" spans="1:11" s="3" customFormat="1">
      <c r="A990" s="223"/>
      <c r="B990" s="291" t="s">
        <v>50</v>
      </c>
      <c r="C990" s="119"/>
      <c r="D990" s="157"/>
      <c r="E990" s="155"/>
      <c r="F990" s="102"/>
      <c r="G990" s="153"/>
      <c r="H990" s="106">
        <f>H991-H992</f>
        <v>-54.5</v>
      </c>
      <c r="I990" s="106">
        <f>I991-I992</f>
        <v>-14.989999999999995</v>
      </c>
      <c r="J990" s="106">
        <v>69.5</v>
      </c>
      <c r="K990" s="91"/>
    </row>
    <row r="991" spans="1:11" s="212" customFormat="1">
      <c r="A991" s="233"/>
      <c r="B991" s="293" t="s">
        <v>51</v>
      </c>
      <c r="C991" s="256"/>
      <c r="D991" s="257"/>
      <c r="E991" s="208"/>
      <c r="F991" s="210"/>
      <c r="G991" s="209"/>
      <c r="H991" s="117"/>
      <c r="I991" s="117">
        <v>54.5</v>
      </c>
      <c r="J991" s="187">
        <v>69.5</v>
      </c>
      <c r="K991" s="117">
        <v>69.5</v>
      </c>
    </row>
    <row r="992" spans="1:11" s="212" customFormat="1">
      <c r="A992" s="233"/>
      <c r="B992" s="293" t="s">
        <v>52</v>
      </c>
      <c r="C992" s="256"/>
      <c r="D992" s="257"/>
      <c r="E992" s="208"/>
      <c r="F992" s="210"/>
      <c r="G992" s="209"/>
      <c r="H992" s="117">
        <v>54.5</v>
      </c>
      <c r="I992" s="117">
        <v>69.489999999999995</v>
      </c>
      <c r="J992" s="187">
        <v>0</v>
      </c>
      <c r="K992" s="117">
        <v>69.5</v>
      </c>
    </row>
    <row r="993" spans="1:11" s="3" customFormat="1" ht="37.5">
      <c r="A993" s="225"/>
      <c r="B993" s="234" t="s">
        <v>223</v>
      </c>
      <c r="C993" s="229">
        <v>221</v>
      </c>
      <c r="D993" s="230"/>
      <c r="E993" s="216"/>
      <c r="F993" s="217"/>
      <c r="G993" s="216"/>
      <c r="H993" s="164"/>
      <c r="I993" s="164"/>
      <c r="J993" s="106"/>
      <c r="K993" s="132"/>
    </row>
    <row r="994" spans="1:11" s="112" customFormat="1" ht="31.5">
      <c r="A994" s="223">
        <v>78</v>
      </c>
      <c r="B994" s="93" t="s">
        <v>15</v>
      </c>
      <c r="C994" s="119"/>
      <c r="D994" s="157" t="s">
        <v>168</v>
      </c>
      <c r="E994" s="155" t="s">
        <v>131</v>
      </c>
      <c r="F994" s="102">
        <v>70064</v>
      </c>
      <c r="G994" s="153" t="s">
        <v>90</v>
      </c>
      <c r="H994" s="106"/>
      <c r="I994" s="106"/>
      <c r="J994" s="106"/>
      <c r="K994" s="130"/>
    </row>
    <row r="995" spans="1:11" s="112" customFormat="1">
      <c r="A995" s="224"/>
      <c r="B995" s="94" t="s">
        <v>48</v>
      </c>
      <c r="C995" s="86"/>
      <c r="D995" s="158"/>
      <c r="E995" s="156"/>
      <c r="F995" s="104"/>
      <c r="G995" s="154"/>
      <c r="H995" s="106">
        <v>16919.400000000001</v>
      </c>
      <c r="I995" s="106">
        <f>I997</f>
        <v>6921.99</v>
      </c>
      <c r="J995" s="106">
        <v>26430.1</v>
      </c>
      <c r="K995" s="130"/>
    </row>
    <row r="996" spans="1:11" s="343" customFormat="1" ht="12.75">
      <c r="A996" s="314"/>
      <c r="B996" s="315" t="s">
        <v>188</v>
      </c>
      <c r="C996" s="324"/>
      <c r="D996" s="325"/>
      <c r="E996" s="341"/>
      <c r="F996" s="316"/>
      <c r="G996" s="317"/>
      <c r="H996" s="170"/>
      <c r="I996" s="170"/>
      <c r="J996" s="170"/>
      <c r="K996" s="342"/>
    </row>
    <row r="997" spans="1:11" s="3" customFormat="1">
      <c r="A997" s="225"/>
      <c r="B997" s="94" t="s">
        <v>60</v>
      </c>
      <c r="C997" s="86"/>
      <c r="D997" s="158"/>
      <c r="E997" s="156"/>
      <c r="F997" s="104"/>
      <c r="G997" s="154"/>
      <c r="H997" s="106">
        <f>H998+H1002+H1001</f>
        <v>16919.399999999998</v>
      </c>
      <c r="I997" s="106">
        <f>I998+I1001+I1002</f>
        <v>6921.99</v>
      </c>
      <c r="J997" s="106">
        <v>26430.1</v>
      </c>
      <c r="K997" s="132"/>
    </row>
    <row r="998" spans="1:11" s="3" customFormat="1">
      <c r="A998" s="225"/>
      <c r="B998" s="292" t="s">
        <v>49</v>
      </c>
      <c r="C998" s="86"/>
      <c r="D998" s="158"/>
      <c r="E998" s="156"/>
      <c r="F998" s="104"/>
      <c r="G998" s="154"/>
      <c r="H998" s="118">
        <f>H1000</f>
        <v>17555.8</v>
      </c>
      <c r="I998" s="118">
        <f>I1000</f>
        <v>7593.47</v>
      </c>
      <c r="J998" s="118">
        <v>24816.3</v>
      </c>
      <c r="K998" s="132"/>
    </row>
    <row r="999" spans="1:11" s="212" customFormat="1">
      <c r="A999" s="233"/>
      <c r="B999" s="293" t="s">
        <v>61</v>
      </c>
      <c r="C999" s="256"/>
      <c r="D999" s="257"/>
      <c r="E999" s="208"/>
      <c r="F999" s="210"/>
      <c r="G999" s="209"/>
      <c r="H999" s="117"/>
      <c r="I999" s="117"/>
      <c r="J999" s="117"/>
      <c r="K999" s="259"/>
    </row>
    <row r="1000" spans="1:11" s="212" customFormat="1">
      <c r="A1000" s="233"/>
      <c r="B1000" s="293" t="s">
        <v>62</v>
      </c>
      <c r="C1000" s="256"/>
      <c r="D1000" s="257"/>
      <c r="E1000" s="208"/>
      <c r="F1000" s="210"/>
      <c r="G1000" s="209"/>
      <c r="H1000" s="117">
        <v>17555.8</v>
      </c>
      <c r="I1000" s="117">
        <v>7593.47</v>
      </c>
      <c r="J1000" s="117">
        <v>24816.3</v>
      </c>
      <c r="K1000" s="259"/>
    </row>
    <row r="1001" spans="1:11" s="267" customFormat="1">
      <c r="A1001" s="233"/>
      <c r="B1001" s="293" t="s">
        <v>142</v>
      </c>
      <c r="C1001" s="256"/>
      <c r="D1001" s="257"/>
      <c r="E1001" s="208"/>
      <c r="F1001" s="210"/>
      <c r="G1001" s="209"/>
      <c r="H1001" s="117">
        <v>-22.5</v>
      </c>
      <c r="I1001" s="117">
        <v>135.15</v>
      </c>
      <c r="J1001" s="117"/>
      <c r="K1001" s="276"/>
    </row>
    <row r="1002" spans="1:11" s="3" customFormat="1">
      <c r="A1002" s="223"/>
      <c r="B1002" s="291" t="s">
        <v>50</v>
      </c>
      <c r="C1002" s="119"/>
      <c r="D1002" s="157"/>
      <c r="E1002" s="155"/>
      <c r="F1002" s="102"/>
      <c r="G1002" s="153"/>
      <c r="H1002" s="106">
        <f>H1003-H1004</f>
        <v>-613.90000000000009</v>
      </c>
      <c r="I1002" s="106">
        <f>I1003-I1004</f>
        <v>-806.62999999999988</v>
      </c>
      <c r="J1002" s="106">
        <v>1613.8</v>
      </c>
      <c r="K1002" s="132"/>
    </row>
    <row r="1003" spans="1:11" s="212" customFormat="1">
      <c r="A1003" s="233"/>
      <c r="B1003" s="293" t="s">
        <v>51</v>
      </c>
      <c r="C1003" s="256"/>
      <c r="D1003" s="257"/>
      <c r="E1003" s="208"/>
      <c r="F1003" s="210"/>
      <c r="G1003" s="209"/>
      <c r="H1003" s="117">
        <v>193.3</v>
      </c>
      <c r="I1003" s="187">
        <v>807.2</v>
      </c>
      <c r="J1003" s="117">
        <v>1613.8</v>
      </c>
      <c r="K1003" s="259"/>
    </row>
    <row r="1004" spans="1:11" s="212" customFormat="1">
      <c r="A1004" s="233"/>
      <c r="B1004" s="293" t="s">
        <v>52</v>
      </c>
      <c r="C1004" s="256"/>
      <c r="D1004" s="257"/>
      <c r="E1004" s="208"/>
      <c r="F1004" s="210"/>
      <c r="G1004" s="209"/>
      <c r="H1004" s="117">
        <v>807.2</v>
      </c>
      <c r="I1004" s="187">
        <v>1613.83</v>
      </c>
      <c r="J1004" s="117"/>
      <c r="K1004" s="259"/>
    </row>
    <row r="1005" spans="1:11" s="3" customFormat="1" ht="31.5">
      <c r="A1005" s="223">
        <v>79</v>
      </c>
      <c r="B1005" s="124" t="s">
        <v>57</v>
      </c>
      <c r="C1005" s="119"/>
      <c r="D1005" s="157" t="s">
        <v>168</v>
      </c>
      <c r="E1005" s="155" t="s">
        <v>131</v>
      </c>
      <c r="F1005" s="102">
        <v>70132</v>
      </c>
      <c r="G1005" s="153" t="s">
        <v>91</v>
      </c>
      <c r="H1005" s="106"/>
      <c r="I1005" s="106"/>
      <c r="J1005" s="106"/>
      <c r="K1005" s="91"/>
    </row>
    <row r="1006" spans="1:11" s="112" customFormat="1">
      <c r="A1006" s="223"/>
      <c r="B1006" s="94" t="s">
        <v>48</v>
      </c>
      <c r="C1006" s="119"/>
      <c r="D1006" s="157"/>
      <c r="E1006" s="155"/>
      <c r="F1006" s="102"/>
      <c r="G1006" s="153"/>
      <c r="H1006" s="115"/>
      <c r="I1006" s="115">
        <f>I1008</f>
        <v>876.28000000000009</v>
      </c>
      <c r="J1006" s="106">
        <v>230</v>
      </c>
      <c r="K1006" s="106">
        <v>2081</v>
      </c>
    </row>
    <row r="1007" spans="1:11" s="326" customFormat="1" ht="12.75">
      <c r="A1007" s="321"/>
      <c r="B1007" s="315" t="s">
        <v>188</v>
      </c>
      <c r="C1007" s="324"/>
      <c r="D1007" s="325"/>
      <c r="E1007" s="341"/>
      <c r="F1007" s="316"/>
      <c r="G1007" s="317"/>
      <c r="H1007" s="358"/>
      <c r="I1007" s="358"/>
      <c r="J1007" s="170"/>
      <c r="K1007" s="318"/>
    </row>
    <row r="1008" spans="1:11" s="112" customFormat="1">
      <c r="A1008" s="223"/>
      <c r="B1008" s="94" t="s">
        <v>60</v>
      </c>
      <c r="C1008" s="119"/>
      <c r="D1008" s="157"/>
      <c r="E1008" s="155"/>
      <c r="F1008" s="102"/>
      <c r="G1008" s="153"/>
      <c r="H1008" s="115"/>
      <c r="I1008" s="115">
        <f>I1009+I1013+I1012</f>
        <v>876.28000000000009</v>
      </c>
      <c r="J1008" s="106">
        <v>230</v>
      </c>
      <c r="K1008" s="106">
        <v>2081</v>
      </c>
    </row>
    <row r="1009" spans="1:11" s="3" customFormat="1">
      <c r="A1009" s="225"/>
      <c r="B1009" s="292" t="s">
        <v>49</v>
      </c>
      <c r="C1009" s="86"/>
      <c r="D1009" s="158"/>
      <c r="E1009" s="156"/>
      <c r="F1009" s="104"/>
      <c r="G1009" s="154"/>
      <c r="H1009" s="116">
        <f>H1010+H1011</f>
        <v>363.9</v>
      </c>
      <c r="I1009" s="116">
        <f>I1010</f>
        <v>508.97</v>
      </c>
      <c r="J1009" s="118">
        <v>230</v>
      </c>
      <c r="K1009" s="91">
        <v>2081</v>
      </c>
    </row>
    <row r="1010" spans="1:11" s="212" customFormat="1">
      <c r="A1010" s="233"/>
      <c r="B1010" s="293" t="s">
        <v>61</v>
      </c>
      <c r="C1010" s="256"/>
      <c r="D1010" s="257"/>
      <c r="E1010" s="208"/>
      <c r="F1010" s="210"/>
      <c r="G1010" s="209"/>
      <c r="H1010" s="187">
        <v>363.9</v>
      </c>
      <c r="I1010" s="187">
        <v>508.97</v>
      </c>
      <c r="J1010" s="117">
        <v>230</v>
      </c>
      <c r="K1010" s="117">
        <v>2081</v>
      </c>
    </row>
    <row r="1011" spans="1:11" s="212" customFormat="1">
      <c r="A1011" s="233"/>
      <c r="B1011" s="293" t="s">
        <v>62</v>
      </c>
      <c r="C1011" s="256"/>
      <c r="D1011" s="257"/>
      <c r="E1011" s="208"/>
      <c r="F1011" s="210"/>
      <c r="G1011" s="209"/>
      <c r="H1011" s="187"/>
      <c r="I1011" s="187"/>
      <c r="J1011" s="117"/>
      <c r="K1011" s="117"/>
    </row>
    <row r="1012" spans="1:11" s="212" customFormat="1">
      <c r="A1012" s="233"/>
      <c r="B1012" s="293" t="s">
        <v>142</v>
      </c>
      <c r="C1012" s="256"/>
      <c r="D1012" s="257"/>
      <c r="E1012" s="208"/>
      <c r="F1012" s="210"/>
      <c r="G1012" s="209"/>
      <c r="H1012" s="187">
        <v>3.4</v>
      </c>
      <c r="I1012" s="187">
        <v>0.2</v>
      </c>
      <c r="J1012" s="117"/>
      <c r="K1012" s="117"/>
    </row>
    <row r="1013" spans="1:11" s="3" customFormat="1">
      <c r="A1013" s="223"/>
      <c r="B1013" s="291" t="s">
        <v>50</v>
      </c>
      <c r="C1013" s="119"/>
      <c r="D1013" s="157"/>
      <c r="E1013" s="155"/>
      <c r="F1013" s="102"/>
      <c r="G1013" s="153"/>
      <c r="H1013" s="115">
        <f>H1014-H1015</f>
        <v>-367.3</v>
      </c>
      <c r="I1013" s="115">
        <f>I1014-I1015</f>
        <v>367.11</v>
      </c>
      <c r="J1013" s="118">
        <v>0</v>
      </c>
      <c r="K1013" s="91"/>
    </row>
    <row r="1014" spans="1:11" s="212" customFormat="1">
      <c r="A1014" s="233"/>
      <c r="B1014" s="293" t="s">
        <v>51</v>
      </c>
      <c r="C1014" s="256"/>
      <c r="D1014" s="257"/>
      <c r="E1014" s="208"/>
      <c r="F1014" s="210"/>
      <c r="G1014" s="209"/>
      <c r="H1014" s="187"/>
      <c r="I1014" s="187">
        <v>367.3</v>
      </c>
      <c r="J1014" s="117">
        <v>0.2</v>
      </c>
      <c r="K1014" s="117">
        <v>0.2</v>
      </c>
    </row>
    <row r="1015" spans="1:11" s="212" customFormat="1">
      <c r="A1015" s="233"/>
      <c r="B1015" s="293" t="s">
        <v>52</v>
      </c>
      <c r="C1015" s="256"/>
      <c r="D1015" s="257"/>
      <c r="E1015" s="208"/>
      <c r="F1015" s="210"/>
      <c r="G1015" s="209"/>
      <c r="H1015" s="187">
        <v>367.3</v>
      </c>
      <c r="I1015" s="187">
        <v>0.19</v>
      </c>
      <c r="J1015" s="117">
        <v>0.2</v>
      </c>
      <c r="K1015" s="117">
        <v>0.2</v>
      </c>
    </row>
    <row r="1016" spans="1:11" s="3" customFormat="1" ht="31.5">
      <c r="A1016" s="225">
        <v>80</v>
      </c>
      <c r="B1016" s="94" t="s">
        <v>182</v>
      </c>
      <c r="C1016" s="86"/>
      <c r="D1016" s="157" t="s">
        <v>168</v>
      </c>
      <c r="E1016" s="155" t="s">
        <v>131</v>
      </c>
      <c r="F1016" s="102">
        <v>70188</v>
      </c>
      <c r="G1016" s="153" t="s">
        <v>90</v>
      </c>
      <c r="H1016" s="116"/>
      <c r="I1016" s="116"/>
      <c r="J1016" s="118"/>
      <c r="K1016" s="91"/>
    </row>
    <row r="1017" spans="1:11" s="112" customFormat="1">
      <c r="A1017" s="223"/>
      <c r="B1017" s="94" t="s">
        <v>48</v>
      </c>
      <c r="C1017" s="119"/>
      <c r="D1017" s="157"/>
      <c r="E1017" s="155"/>
      <c r="F1017" s="102"/>
      <c r="G1017" s="153"/>
      <c r="H1017" s="115"/>
      <c r="I1017" s="115"/>
      <c r="J1017" s="106">
        <v>5304</v>
      </c>
      <c r="K1017" s="106">
        <v>1086.0571428571429</v>
      </c>
    </row>
    <row r="1018" spans="1:11" s="326" customFormat="1" ht="12.75">
      <c r="A1018" s="321"/>
      <c r="B1018" s="315" t="s">
        <v>188</v>
      </c>
      <c r="C1018" s="324"/>
      <c r="D1018" s="325"/>
      <c r="E1018" s="341"/>
      <c r="F1018" s="316"/>
      <c r="G1018" s="317"/>
      <c r="H1018" s="359"/>
      <c r="I1018" s="359"/>
      <c r="J1018" s="318"/>
      <c r="K1018" s="318"/>
    </row>
    <row r="1019" spans="1:11" s="112" customFormat="1">
      <c r="A1019" s="223"/>
      <c r="B1019" s="94" t="s">
        <v>60</v>
      </c>
      <c r="C1019" s="119"/>
      <c r="D1019" s="157"/>
      <c r="E1019" s="155"/>
      <c r="F1019" s="102"/>
      <c r="G1019" s="153"/>
      <c r="H1019" s="115"/>
      <c r="I1019" s="115"/>
      <c r="J1019" s="106">
        <v>5304</v>
      </c>
      <c r="K1019" s="106">
        <v>1086.0571428571429</v>
      </c>
    </row>
    <row r="1020" spans="1:11" s="3" customFormat="1">
      <c r="A1020" s="225"/>
      <c r="B1020" s="292" t="s">
        <v>49</v>
      </c>
      <c r="C1020" s="86"/>
      <c r="D1020" s="158"/>
      <c r="E1020" s="156"/>
      <c r="F1020" s="104"/>
      <c r="G1020" s="154"/>
      <c r="H1020" s="116"/>
      <c r="I1020" s="116"/>
      <c r="J1020" s="118">
        <v>5864</v>
      </c>
      <c r="K1020" s="91">
        <v>1086.0571428571429</v>
      </c>
    </row>
    <row r="1021" spans="1:11" s="212" customFormat="1">
      <c r="A1021" s="233"/>
      <c r="B1021" s="293" t="s">
        <v>61</v>
      </c>
      <c r="C1021" s="256"/>
      <c r="D1021" s="257"/>
      <c r="E1021" s="208"/>
      <c r="F1021" s="210"/>
      <c r="G1021" s="209"/>
      <c r="H1021" s="187"/>
      <c r="I1021" s="187"/>
      <c r="J1021" s="117">
        <v>5864</v>
      </c>
      <c r="K1021" s="117">
        <v>1086.0571428571429</v>
      </c>
    </row>
    <row r="1022" spans="1:11" s="212" customFormat="1">
      <c r="A1022" s="233"/>
      <c r="B1022" s="293" t="s">
        <v>62</v>
      </c>
      <c r="C1022" s="256"/>
      <c r="D1022" s="257"/>
      <c r="E1022" s="208"/>
      <c r="F1022" s="210"/>
      <c r="G1022" s="209"/>
      <c r="H1022" s="187"/>
      <c r="I1022" s="187"/>
      <c r="J1022" s="117"/>
      <c r="K1022" s="117"/>
    </row>
    <row r="1023" spans="1:11" s="3" customFormat="1">
      <c r="A1023" s="225"/>
      <c r="B1023" s="291" t="s">
        <v>50</v>
      </c>
      <c r="C1023" s="86"/>
      <c r="D1023" s="158"/>
      <c r="E1023" s="156"/>
      <c r="F1023" s="104"/>
      <c r="G1023" s="154"/>
      <c r="H1023" s="116"/>
      <c r="I1023" s="116"/>
      <c r="J1023" s="118">
        <v>-560</v>
      </c>
      <c r="K1023" s="91">
        <v>0</v>
      </c>
    </row>
    <row r="1024" spans="1:11" s="212" customFormat="1">
      <c r="A1024" s="233"/>
      <c r="B1024" s="293" t="s">
        <v>51</v>
      </c>
      <c r="C1024" s="256"/>
      <c r="D1024" s="257"/>
      <c r="E1024" s="208"/>
      <c r="F1024" s="210"/>
      <c r="G1024" s="209"/>
      <c r="H1024" s="187"/>
      <c r="I1024" s="187"/>
      <c r="J1024" s="117"/>
      <c r="K1024" s="117"/>
    </row>
    <row r="1025" spans="1:11" s="212" customFormat="1">
      <c r="A1025" s="233"/>
      <c r="B1025" s="293" t="s">
        <v>52</v>
      </c>
      <c r="C1025" s="256"/>
      <c r="D1025" s="257"/>
      <c r="E1025" s="208"/>
      <c r="F1025" s="210"/>
      <c r="G1025" s="209"/>
      <c r="H1025" s="187"/>
      <c r="I1025" s="187"/>
      <c r="J1025" s="117">
        <v>560</v>
      </c>
      <c r="K1025" s="117"/>
    </row>
    <row r="1026" spans="1:11" s="3" customFormat="1" ht="47.25">
      <c r="A1026" s="223">
        <v>81</v>
      </c>
      <c r="B1026" s="93" t="s">
        <v>16</v>
      </c>
      <c r="C1026" s="119"/>
      <c r="D1026" s="157" t="s">
        <v>167</v>
      </c>
      <c r="E1026" s="155" t="s">
        <v>129</v>
      </c>
      <c r="F1026" s="102">
        <v>70014</v>
      </c>
      <c r="G1026" s="153" t="s">
        <v>102</v>
      </c>
      <c r="H1026" s="106"/>
      <c r="I1026" s="106"/>
      <c r="J1026" s="106"/>
      <c r="K1026" s="118"/>
    </row>
    <row r="1027" spans="1:11" s="3" customFormat="1">
      <c r="A1027" s="225"/>
      <c r="B1027" s="94" t="s">
        <v>48</v>
      </c>
      <c r="C1027" s="86"/>
      <c r="D1027" s="158"/>
      <c r="E1027" s="156"/>
      <c r="F1027" s="104"/>
      <c r="G1027" s="154"/>
      <c r="H1027" s="106">
        <v>66442.3</v>
      </c>
      <c r="I1027" s="106">
        <f>I1029</f>
        <v>66176.069999999992</v>
      </c>
      <c r="J1027" s="106">
        <v>0</v>
      </c>
      <c r="K1027" s="118">
        <v>0</v>
      </c>
    </row>
    <row r="1028" spans="1:11" s="326" customFormat="1" ht="12.75">
      <c r="A1028" s="321"/>
      <c r="B1028" s="315" t="s">
        <v>188</v>
      </c>
      <c r="C1028" s="324"/>
      <c r="D1028" s="325"/>
      <c r="E1028" s="341"/>
      <c r="F1028" s="316"/>
      <c r="G1028" s="317"/>
      <c r="H1028" s="170"/>
      <c r="I1028" s="170"/>
      <c r="J1028" s="170"/>
      <c r="K1028" s="318"/>
    </row>
    <row r="1029" spans="1:11" s="3" customFormat="1">
      <c r="A1029" s="224"/>
      <c r="B1029" s="94" t="s">
        <v>60</v>
      </c>
      <c r="C1029" s="86"/>
      <c r="D1029" s="158"/>
      <c r="E1029" s="156"/>
      <c r="F1029" s="104"/>
      <c r="G1029" s="154"/>
      <c r="H1029" s="106">
        <f>H1030+H1035+H1034</f>
        <v>66442.3</v>
      </c>
      <c r="I1029" s="106">
        <f>I1030+I1035+I1034</f>
        <v>66176.069999999992</v>
      </c>
      <c r="J1029" s="106">
        <v>0</v>
      </c>
      <c r="K1029" s="118">
        <v>0</v>
      </c>
    </row>
    <row r="1030" spans="1:11" s="3" customFormat="1">
      <c r="A1030" s="225"/>
      <c r="B1030" s="292" t="s">
        <v>49</v>
      </c>
      <c r="C1030" s="86"/>
      <c r="D1030" s="158"/>
      <c r="E1030" s="156"/>
      <c r="F1030" s="104"/>
      <c r="G1030" s="154"/>
      <c r="H1030" s="91">
        <f>H1031+H1032+H1033</f>
        <v>52779.9</v>
      </c>
      <c r="I1030" s="91">
        <f>I1031+I1032+I1033</f>
        <v>62626.06</v>
      </c>
      <c r="J1030" s="91"/>
      <c r="K1030" s="118"/>
    </row>
    <row r="1031" spans="1:11" s="212" customFormat="1">
      <c r="A1031" s="233"/>
      <c r="B1031" s="293" t="s">
        <v>61</v>
      </c>
      <c r="C1031" s="256"/>
      <c r="D1031" s="257"/>
      <c r="E1031" s="208"/>
      <c r="F1031" s="210"/>
      <c r="G1031" s="209"/>
      <c r="H1031" s="117">
        <v>51601.5</v>
      </c>
      <c r="I1031" s="117">
        <v>62213.7</v>
      </c>
      <c r="J1031" s="117"/>
      <c r="K1031" s="117"/>
    </row>
    <row r="1032" spans="1:11" s="212" customFormat="1">
      <c r="A1032" s="233"/>
      <c r="B1032" s="293" t="s">
        <v>62</v>
      </c>
      <c r="C1032" s="256"/>
      <c r="D1032" s="257"/>
      <c r="E1032" s="208"/>
      <c r="F1032" s="210"/>
      <c r="G1032" s="209"/>
      <c r="H1032" s="117"/>
      <c r="I1032" s="117"/>
      <c r="J1032" s="117"/>
      <c r="K1032" s="117"/>
    </row>
    <row r="1033" spans="1:11" s="212" customFormat="1">
      <c r="A1033" s="233"/>
      <c r="B1033" s="293" t="s">
        <v>70</v>
      </c>
      <c r="C1033" s="256"/>
      <c r="D1033" s="257"/>
      <c r="E1033" s="208"/>
      <c r="F1033" s="210"/>
      <c r="G1033" s="209"/>
      <c r="H1033" s="117">
        <v>1178.4000000000001</v>
      </c>
      <c r="I1033" s="117">
        <v>412.36</v>
      </c>
      <c r="J1033" s="117"/>
      <c r="K1033" s="117"/>
    </row>
    <row r="1034" spans="1:11" s="212" customFormat="1">
      <c r="A1034" s="233"/>
      <c r="B1034" s="293" t="s">
        <v>142</v>
      </c>
      <c r="C1034" s="256"/>
      <c r="D1034" s="257"/>
      <c r="E1034" s="208"/>
      <c r="F1034" s="210"/>
      <c r="G1034" s="209"/>
      <c r="H1034" s="117">
        <v>6666.9</v>
      </c>
      <c r="I1034" s="117">
        <v>-1085.53</v>
      </c>
      <c r="J1034" s="117"/>
      <c r="K1034" s="117"/>
    </row>
    <row r="1035" spans="1:11" s="112" customFormat="1">
      <c r="A1035" s="223"/>
      <c r="B1035" s="291" t="s">
        <v>50</v>
      </c>
      <c r="C1035" s="119"/>
      <c r="D1035" s="157"/>
      <c r="E1035" s="155"/>
      <c r="F1035" s="102"/>
      <c r="G1035" s="153"/>
      <c r="H1035" s="106">
        <f>H1036-H1037</f>
        <v>6995.5</v>
      </c>
      <c r="I1035" s="106">
        <f>I1036-I1037</f>
        <v>4635.5399999999972</v>
      </c>
      <c r="J1035" s="106">
        <v>0</v>
      </c>
      <c r="K1035" s="118"/>
    </row>
    <row r="1036" spans="1:11" s="267" customFormat="1">
      <c r="A1036" s="233"/>
      <c r="B1036" s="293" t="s">
        <v>51</v>
      </c>
      <c r="C1036" s="256"/>
      <c r="D1036" s="257"/>
      <c r="E1036" s="208"/>
      <c r="F1036" s="210"/>
      <c r="G1036" s="209"/>
      <c r="H1036" s="117">
        <v>41080.6</v>
      </c>
      <c r="I1036" s="117">
        <v>34085.1</v>
      </c>
      <c r="J1036" s="117"/>
      <c r="K1036" s="117">
        <v>29449.599999999999</v>
      </c>
    </row>
    <row r="1037" spans="1:11" s="267" customFormat="1">
      <c r="A1037" s="233"/>
      <c r="B1037" s="293" t="s">
        <v>52</v>
      </c>
      <c r="C1037" s="256"/>
      <c r="D1037" s="257"/>
      <c r="E1037" s="208"/>
      <c r="F1037" s="210"/>
      <c r="G1037" s="209"/>
      <c r="H1037" s="117">
        <v>34085.1</v>
      </c>
      <c r="I1037" s="117">
        <v>29449.56</v>
      </c>
      <c r="J1037" s="117"/>
      <c r="K1037" s="117">
        <v>29449.599999999999</v>
      </c>
    </row>
    <row r="1038" spans="1:11" s="3" customFormat="1" ht="31.5">
      <c r="A1038" s="223">
        <v>82</v>
      </c>
      <c r="B1038" s="93" t="s">
        <v>17</v>
      </c>
      <c r="C1038" s="119"/>
      <c r="D1038" s="157" t="s">
        <v>167</v>
      </c>
      <c r="E1038" s="155" t="s">
        <v>129</v>
      </c>
      <c r="F1038" s="102">
        <v>70082</v>
      </c>
      <c r="G1038" s="153" t="s">
        <v>101</v>
      </c>
      <c r="H1038" s="106"/>
      <c r="I1038" s="106"/>
      <c r="J1038" s="106"/>
      <c r="K1038" s="132"/>
    </row>
    <row r="1039" spans="1:11" s="3" customFormat="1">
      <c r="A1039" s="225"/>
      <c r="B1039" s="94" t="s">
        <v>48</v>
      </c>
      <c r="C1039" s="86"/>
      <c r="D1039" s="158"/>
      <c r="E1039" s="156"/>
      <c r="F1039" s="104"/>
      <c r="G1039" s="154"/>
      <c r="H1039" s="106">
        <f>H1042+H1045</f>
        <v>571021.9</v>
      </c>
      <c r="I1039" s="106">
        <f>I1042+I1045</f>
        <v>12345.75</v>
      </c>
      <c r="J1039" s="106">
        <v>797.6</v>
      </c>
      <c r="K1039" s="132"/>
    </row>
    <row r="1040" spans="1:11" s="326" customFormat="1" ht="12.75">
      <c r="A1040" s="321"/>
      <c r="B1040" s="315" t="s">
        <v>188</v>
      </c>
      <c r="C1040" s="324"/>
      <c r="D1040" s="325"/>
      <c r="E1040" s="341"/>
      <c r="F1040" s="316"/>
      <c r="G1040" s="317"/>
      <c r="H1040" s="170"/>
      <c r="I1040" s="170"/>
      <c r="J1040" s="318"/>
      <c r="K1040" s="355"/>
    </row>
    <row r="1041" spans="1:11" s="3" customFormat="1">
      <c r="A1041" s="225"/>
      <c r="B1041" s="94" t="s">
        <v>60</v>
      </c>
      <c r="C1041" s="86"/>
      <c r="D1041" s="158"/>
      <c r="E1041" s="156"/>
      <c r="F1041" s="104"/>
      <c r="G1041" s="154"/>
      <c r="H1041" s="106">
        <f>H1042</f>
        <v>571021.9</v>
      </c>
      <c r="I1041" s="106">
        <f>I1042</f>
        <v>12345.75</v>
      </c>
      <c r="J1041" s="106">
        <v>797.6</v>
      </c>
      <c r="K1041" s="132"/>
    </row>
    <row r="1042" spans="1:11" s="3" customFormat="1">
      <c r="A1042" s="225"/>
      <c r="B1042" s="292" t="s">
        <v>49</v>
      </c>
      <c r="C1042" s="86"/>
      <c r="D1042" s="158"/>
      <c r="E1042" s="156"/>
      <c r="F1042" s="104"/>
      <c r="G1042" s="154"/>
      <c r="H1042" s="91">
        <f>H1043+H1044</f>
        <v>571021.9</v>
      </c>
      <c r="I1042" s="91">
        <f>I1043+I1044</f>
        <v>12345.75</v>
      </c>
      <c r="J1042" s="91">
        <v>797.6</v>
      </c>
      <c r="K1042" s="132"/>
    </row>
    <row r="1043" spans="1:11" s="212" customFormat="1">
      <c r="A1043" s="233"/>
      <c r="B1043" s="293" t="s">
        <v>61</v>
      </c>
      <c r="C1043" s="256"/>
      <c r="D1043" s="257"/>
      <c r="E1043" s="208"/>
      <c r="F1043" s="210"/>
      <c r="G1043" s="209"/>
      <c r="H1043" s="117"/>
      <c r="I1043" s="117"/>
      <c r="J1043" s="117"/>
      <c r="K1043" s="259"/>
    </row>
    <row r="1044" spans="1:11" s="267" customFormat="1">
      <c r="A1044" s="233"/>
      <c r="B1044" s="293" t="s">
        <v>62</v>
      </c>
      <c r="C1044" s="256"/>
      <c r="D1044" s="257"/>
      <c r="E1044" s="208"/>
      <c r="F1044" s="210"/>
      <c r="G1044" s="209"/>
      <c r="H1044" s="117">
        <v>571021.9</v>
      </c>
      <c r="I1044" s="117">
        <v>12345.75</v>
      </c>
      <c r="J1044" s="194">
        <v>797.6</v>
      </c>
      <c r="K1044" s="276"/>
    </row>
    <row r="1045" spans="1:11" s="112" customFormat="1">
      <c r="A1045" s="223"/>
      <c r="B1045" s="291" t="s">
        <v>50</v>
      </c>
      <c r="C1045" s="119"/>
      <c r="D1045" s="157"/>
      <c r="E1045" s="155"/>
      <c r="F1045" s="102"/>
      <c r="G1045" s="153"/>
      <c r="H1045" s="106">
        <f>H1046+H1047</f>
        <v>0</v>
      </c>
      <c r="I1045" s="106">
        <f>I1046-I1047</f>
        <v>0</v>
      </c>
      <c r="J1045" s="106"/>
      <c r="K1045" s="130"/>
    </row>
    <row r="1046" spans="1:11" s="212" customFormat="1">
      <c r="A1046" s="233"/>
      <c r="B1046" s="293" t="s">
        <v>51</v>
      </c>
      <c r="C1046" s="256"/>
      <c r="D1046" s="257"/>
      <c r="E1046" s="208"/>
      <c r="F1046" s="210"/>
      <c r="G1046" s="209"/>
      <c r="H1046" s="117"/>
      <c r="I1046" s="117"/>
      <c r="J1046" s="117"/>
      <c r="K1046" s="259"/>
    </row>
    <row r="1047" spans="1:11" s="267" customFormat="1">
      <c r="A1047" s="233"/>
      <c r="B1047" s="293" t="s">
        <v>52</v>
      </c>
      <c r="C1047" s="256"/>
      <c r="D1047" s="257"/>
      <c r="E1047" s="208"/>
      <c r="F1047" s="210"/>
      <c r="G1047" s="209"/>
      <c r="H1047" s="117"/>
      <c r="I1047" s="117"/>
      <c r="J1047" s="117"/>
      <c r="K1047" s="276"/>
    </row>
    <row r="1048" spans="1:11" s="3" customFormat="1" ht="31.5">
      <c r="A1048" s="223">
        <v>83</v>
      </c>
      <c r="B1048" s="93" t="s">
        <v>18</v>
      </c>
      <c r="C1048" s="119"/>
      <c r="D1048" s="157" t="s">
        <v>167</v>
      </c>
      <c r="E1048" s="155" t="s">
        <v>129</v>
      </c>
      <c r="F1048" s="102">
        <v>70083</v>
      </c>
      <c r="G1048" s="153" t="s">
        <v>90</v>
      </c>
      <c r="H1048" s="106"/>
      <c r="I1048" s="106"/>
      <c r="J1048" s="106"/>
      <c r="K1048" s="118"/>
    </row>
    <row r="1049" spans="1:11" s="112" customFormat="1">
      <c r="A1049" s="226"/>
      <c r="B1049" s="94" t="s">
        <v>48</v>
      </c>
      <c r="C1049" s="119"/>
      <c r="D1049" s="157"/>
      <c r="E1049" s="155"/>
      <c r="F1049" s="102"/>
      <c r="G1049" s="153"/>
      <c r="H1049" s="106">
        <v>470.2</v>
      </c>
      <c r="I1049" s="106">
        <f>I1051</f>
        <v>3164.69</v>
      </c>
      <c r="J1049" s="106">
        <v>11697</v>
      </c>
      <c r="K1049" s="106">
        <v>14377.376</v>
      </c>
    </row>
    <row r="1050" spans="1:11" s="326" customFormat="1" ht="12.75">
      <c r="A1050" s="314"/>
      <c r="B1050" s="315" t="s">
        <v>188</v>
      </c>
      <c r="C1050" s="324"/>
      <c r="D1050" s="325"/>
      <c r="E1050" s="341"/>
      <c r="F1050" s="316"/>
      <c r="G1050" s="317"/>
      <c r="H1050" s="170"/>
      <c r="I1050" s="170"/>
      <c r="J1050" s="170"/>
      <c r="K1050" s="318"/>
    </row>
    <row r="1051" spans="1:11" s="112" customFormat="1">
      <c r="A1051" s="223"/>
      <c r="B1051" s="94" t="s">
        <v>60</v>
      </c>
      <c r="C1051" s="119"/>
      <c r="D1051" s="157"/>
      <c r="E1051" s="155"/>
      <c r="F1051" s="102"/>
      <c r="G1051" s="153"/>
      <c r="H1051" s="106">
        <f>H1052+H1056+H1055</f>
        <v>470.19999999999982</v>
      </c>
      <c r="I1051" s="106">
        <f>I1052+I1055+I1056</f>
        <v>3164.69</v>
      </c>
      <c r="J1051" s="106">
        <v>11697</v>
      </c>
      <c r="K1051" s="106">
        <v>14377.376</v>
      </c>
    </row>
    <row r="1052" spans="1:11" s="3" customFormat="1">
      <c r="A1052" s="225"/>
      <c r="B1052" s="292" t="s">
        <v>49</v>
      </c>
      <c r="C1052" s="86"/>
      <c r="D1052" s="158"/>
      <c r="E1052" s="156"/>
      <c r="F1052" s="104"/>
      <c r="G1052" s="154"/>
      <c r="H1052" s="91">
        <f>H1053+H1054</f>
        <v>3761.6</v>
      </c>
      <c r="I1052" s="91">
        <f>I1054</f>
        <v>2633.1</v>
      </c>
      <c r="J1052" s="91">
        <v>11697</v>
      </c>
      <c r="K1052" s="118">
        <v>14377.376</v>
      </c>
    </row>
    <row r="1053" spans="1:11" s="212" customFormat="1">
      <c r="A1053" s="233"/>
      <c r="B1053" s="293" t="s">
        <v>61</v>
      </c>
      <c r="C1053" s="256"/>
      <c r="D1053" s="257"/>
      <c r="E1053" s="208"/>
      <c r="F1053" s="210"/>
      <c r="G1053" s="209"/>
      <c r="H1053" s="117"/>
      <c r="I1053" s="117">
        <v>0</v>
      </c>
      <c r="J1053" s="117"/>
      <c r="K1053" s="117"/>
    </row>
    <row r="1054" spans="1:11" s="212" customFormat="1">
      <c r="A1054" s="233"/>
      <c r="B1054" s="293" t="s">
        <v>62</v>
      </c>
      <c r="C1054" s="256"/>
      <c r="D1054" s="257"/>
      <c r="E1054" s="208"/>
      <c r="F1054" s="210"/>
      <c r="G1054" s="209"/>
      <c r="H1054" s="117">
        <v>3761.6</v>
      </c>
      <c r="I1054" s="117">
        <v>2633.1</v>
      </c>
      <c r="J1054" s="117">
        <v>11697</v>
      </c>
      <c r="K1054" s="117">
        <v>14377.376</v>
      </c>
    </row>
    <row r="1055" spans="1:11" s="267" customFormat="1">
      <c r="A1055" s="233"/>
      <c r="B1055" s="293" t="s">
        <v>142</v>
      </c>
      <c r="C1055" s="256"/>
      <c r="D1055" s="257"/>
      <c r="E1055" s="208"/>
      <c r="F1055" s="210"/>
      <c r="G1055" s="209"/>
      <c r="H1055" s="117">
        <v>165.5</v>
      </c>
      <c r="I1055" s="117">
        <v>28.34</v>
      </c>
      <c r="J1055" s="117"/>
      <c r="K1055" s="117"/>
    </row>
    <row r="1056" spans="1:11" s="112" customFormat="1">
      <c r="A1056" s="223"/>
      <c r="B1056" s="291" t="s">
        <v>50</v>
      </c>
      <c r="C1056" s="119"/>
      <c r="D1056" s="157"/>
      <c r="E1056" s="155"/>
      <c r="F1056" s="102"/>
      <c r="G1056" s="153"/>
      <c r="H1056" s="106">
        <f>H1057-H1058</f>
        <v>-3456.9</v>
      </c>
      <c r="I1056" s="106">
        <f>I1057-I1058</f>
        <v>503.25</v>
      </c>
      <c r="J1056" s="106">
        <v>0</v>
      </c>
      <c r="K1056" s="106">
        <v>0</v>
      </c>
    </row>
    <row r="1057" spans="1:11" s="3" customFormat="1">
      <c r="A1057" s="225"/>
      <c r="B1057" s="293" t="s">
        <v>51</v>
      </c>
      <c r="C1057" s="86"/>
      <c r="D1057" s="158"/>
      <c r="E1057" s="156"/>
      <c r="F1057" s="104"/>
      <c r="G1057" s="154"/>
      <c r="H1057" s="91"/>
      <c r="I1057" s="91">
        <v>3456.9</v>
      </c>
      <c r="J1057" s="91">
        <v>2953.7</v>
      </c>
      <c r="K1057" s="118">
        <v>2953.7</v>
      </c>
    </row>
    <row r="1058" spans="1:11" s="112" customFormat="1" ht="19.5" customHeight="1">
      <c r="A1058" s="225"/>
      <c r="B1058" s="293" t="s">
        <v>52</v>
      </c>
      <c r="C1058" s="86"/>
      <c r="D1058" s="158"/>
      <c r="E1058" s="156"/>
      <c r="F1058" s="104"/>
      <c r="G1058" s="154"/>
      <c r="H1058" s="91">
        <v>3456.9</v>
      </c>
      <c r="I1058" s="91">
        <v>2953.65</v>
      </c>
      <c r="J1058" s="91">
        <v>2953.7000000000003</v>
      </c>
      <c r="K1058" s="118">
        <v>2953.7000000000003</v>
      </c>
    </row>
    <row r="1059" spans="1:11" s="112" customFormat="1" ht="22.9" customHeight="1">
      <c r="A1059" s="223">
        <v>84</v>
      </c>
      <c r="B1059" s="137" t="s">
        <v>150</v>
      </c>
      <c r="C1059" s="86"/>
      <c r="D1059" s="157" t="s">
        <v>167</v>
      </c>
      <c r="E1059" s="155" t="s">
        <v>129</v>
      </c>
      <c r="F1059" s="102">
        <v>70136</v>
      </c>
      <c r="G1059" s="153" t="s">
        <v>102</v>
      </c>
      <c r="H1059" s="91"/>
      <c r="I1059" s="91"/>
      <c r="J1059" s="106"/>
      <c r="K1059" s="106"/>
    </row>
    <row r="1060" spans="1:11" s="112" customFormat="1">
      <c r="A1060" s="226"/>
      <c r="B1060" s="94" t="s">
        <v>48</v>
      </c>
      <c r="C1060" s="119"/>
      <c r="D1060" s="157"/>
      <c r="E1060" s="155"/>
      <c r="F1060" s="102"/>
      <c r="G1060" s="153"/>
      <c r="H1060" s="106"/>
      <c r="I1060" s="106"/>
      <c r="J1060" s="106">
        <v>88136.900000000009</v>
      </c>
      <c r="K1060" s="106">
        <v>37224.198371040715</v>
      </c>
    </row>
    <row r="1061" spans="1:11" s="376" customFormat="1" ht="12.75">
      <c r="A1061" s="346"/>
      <c r="B1061" s="304" t="s">
        <v>188</v>
      </c>
      <c r="C1061" s="370"/>
      <c r="D1061" s="371"/>
      <c r="E1061" s="348"/>
      <c r="F1061" s="202"/>
      <c r="G1061" s="201"/>
      <c r="H1061" s="335"/>
      <c r="I1061" s="335"/>
      <c r="J1061" s="335"/>
      <c r="K1061" s="335"/>
    </row>
    <row r="1062" spans="1:11" s="112" customFormat="1">
      <c r="A1062" s="223"/>
      <c r="B1062" s="94" t="s">
        <v>60</v>
      </c>
      <c r="C1062" s="119"/>
      <c r="D1062" s="157"/>
      <c r="E1062" s="155"/>
      <c r="F1062" s="102"/>
      <c r="G1062" s="153"/>
      <c r="H1062" s="106"/>
      <c r="I1062" s="106"/>
      <c r="J1062" s="106">
        <v>88136.900000000009</v>
      </c>
      <c r="K1062" s="106">
        <v>37224.198371040715</v>
      </c>
    </row>
    <row r="1063" spans="1:11" s="3" customFormat="1">
      <c r="A1063" s="225"/>
      <c r="B1063" s="292" t="s">
        <v>49</v>
      </c>
      <c r="C1063" s="86"/>
      <c r="D1063" s="158"/>
      <c r="E1063" s="156"/>
      <c r="F1063" s="104"/>
      <c r="G1063" s="154"/>
      <c r="H1063" s="91"/>
      <c r="I1063" s="91"/>
      <c r="J1063" s="91">
        <v>73362.600000000006</v>
      </c>
      <c r="K1063" s="118">
        <v>37224.198371040715</v>
      </c>
    </row>
    <row r="1064" spans="1:11" s="212" customFormat="1">
      <c r="A1064" s="233"/>
      <c r="B1064" s="293" t="s">
        <v>61</v>
      </c>
      <c r="C1064" s="256"/>
      <c r="D1064" s="257"/>
      <c r="E1064" s="208"/>
      <c r="F1064" s="210"/>
      <c r="G1064" s="209"/>
      <c r="H1064" s="117"/>
      <c r="I1064" s="117"/>
      <c r="J1064" s="117">
        <v>73362.600000000006</v>
      </c>
      <c r="K1064" s="117">
        <v>37224.198371040715</v>
      </c>
    </row>
    <row r="1065" spans="1:11" s="267" customFormat="1">
      <c r="A1065" s="233"/>
      <c r="B1065" s="293" t="s">
        <v>62</v>
      </c>
      <c r="C1065" s="256"/>
      <c r="D1065" s="257"/>
      <c r="E1065" s="208"/>
      <c r="F1065" s="210"/>
      <c r="G1065" s="209"/>
      <c r="H1065" s="117"/>
      <c r="I1065" s="117"/>
      <c r="J1065" s="117"/>
      <c r="K1065" s="194"/>
    </row>
    <row r="1066" spans="1:11" s="212" customFormat="1">
      <c r="A1066" s="233"/>
      <c r="B1066" s="293" t="s">
        <v>142</v>
      </c>
      <c r="C1066" s="256"/>
      <c r="D1066" s="257"/>
      <c r="E1066" s="208"/>
      <c r="F1066" s="210"/>
      <c r="G1066" s="209"/>
      <c r="H1066" s="117"/>
      <c r="I1066" s="117"/>
      <c r="J1066" s="117"/>
      <c r="K1066" s="117"/>
    </row>
    <row r="1067" spans="1:11" s="3" customFormat="1">
      <c r="A1067" s="223"/>
      <c r="B1067" s="291" t="s">
        <v>50</v>
      </c>
      <c r="C1067" s="119"/>
      <c r="D1067" s="157"/>
      <c r="E1067" s="155"/>
      <c r="F1067" s="102"/>
      <c r="G1067" s="153"/>
      <c r="H1067" s="106"/>
      <c r="I1067" s="106"/>
      <c r="J1067" s="106">
        <v>14774.3</v>
      </c>
      <c r="K1067" s="118">
        <v>0</v>
      </c>
    </row>
    <row r="1068" spans="1:11" s="267" customFormat="1" ht="15" customHeight="1">
      <c r="A1068" s="233"/>
      <c r="B1068" s="293" t="s">
        <v>51</v>
      </c>
      <c r="C1068" s="256"/>
      <c r="D1068" s="257"/>
      <c r="E1068" s="208"/>
      <c r="F1068" s="210"/>
      <c r="G1068" s="209"/>
      <c r="H1068" s="117"/>
      <c r="I1068" s="117"/>
      <c r="J1068" s="117">
        <v>14774.3</v>
      </c>
      <c r="K1068" s="194"/>
    </row>
    <row r="1069" spans="1:11" s="212" customFormat="1">
      <c r="A1069" s="233"/>
      <c r="B1069" s="293" t="s">
        <v>52</v>
      </c>
      <c r="C1069" s="256"/>
      <c r="D1069" s="257"/>
      <c r="E1069" s="208"/>
      <c r="F1069" s="210"/>
      <c r="G1069" s="209"/>
      <c r="H1069" s="117"/>
      <c r="I1069" s="117"/>
      <c r="J1069" s="259"/>
      <c r="K1069" s="117"/>
    </row>
    <row r="1070" spans="1:11" s="3" customFormat="1" ht="31.5">
      <c r="A1070" s="225">
        <v>85</v>
      </c>
      <c r="B1070" s="93" t="s">
        <v>199</v>
      </c>
      <c r="C1070" s="188"/>
      <c r="D1070" s="155" t="s">
        <v>167</v>
      </c>
      <c r="E1070" s="153" t="s">
        <v>129</v>
      </c>
      <c r="F1070" s="102">
        <v>70199</v>
      </c>
      <c r="G1070" s="153" t="s">
        <v>91</v>
      </c>
      <c r="H1070" s="91"/>
      <c r="I1070" s="91"/>
      <c r="J1070" s="132"/>
      <c r="K1070" s="118"/>
    </row>
    <row r="1071" spans="1:11" s="112" customFormat="1">
      <c r="A1071" s="223"/>
      <c r="B1071" s="94" t="s">
        <v>48</v>
      </c>
      <c r="C1071" s="111"/>
      <c r="D1071" s="155"/>
      <c r="E1071" s="153"/>
      <c r="F1071" s="102"/>
      <c r="G1071" s="153"/>
      <c r="H1071" s="106"/>
      <c r="I1071" s="106"/>
      <c r="J1071" s="130"/>
      <c r="K1071" s="106">
        <v>1396.4</v>
      </c>
    </row>
    <row r="1072" spans="1:11" s="326" customFormat="1" ht="12.75">
      <c r="A1072" s="321"/>
      <c r="B1072" s="315" t="s">
        <v>188</v>
      </c>
      <c r="C1072" s="340"/>
      <c r="D1072" s="341"/>
      <c r="E1072" s="317"/>
      <c r="F1072" s="316"/>
      <c r="G1072" s="317"/>
      <c r="H1072" s="318"/>
      <c r="I1072" s="318"/>
      <c r="J1072" s="355"/>
      <c r="K1072" s="318">
        <v>774.1</v>
      </c>
    </row>
    <row r="1073" spans="1:11" s="112" customFormat="1">
      <c r="A1073" s="223"/>
      <c r="B1073" s="94" t="s">
        <v>60</v>
      </c>
      <c r="C1073" s="111"/>
      <c r="D1073" s="155"/>
      <c r="E1073" s="153"/>
      <c r="F1073" s="102"/>
      <c r="G1073" s="153"/>
      <c r="H1073" s="106"/>
      <c r="I1073" s="106"/>
      <c r="J1073" s="130"/>
      <c r="K1073" s="106">
        <v>1396.4</v>
      </c>
    </row>
    <row r="1074" spans="1:11" s="3" customFormat="1">
      <c r="A1074" s="225"/>
      <c r="B1074" s="292" t="s">
        <v>49</v>
      </c>
      <c r="C1074" s="113"/>
      <c r="D1074" s="156"/>
      <c r="E1074" s="154"/>
      <c r="F1074" s="104"/>
      <c r="G1074" s="154"/>
      <c r="H1074" s="91"/>
      <c r="I1074" s="91"/>
      <c r="J1074" s="132"/>
      <c r="K1074" s="118">
        <v>1396.4</v>
      </c>
    </row>
    <row r="1075" spans="1:11" s="212" customFormat="1">
      <c r="A1075" s="233"/>
      <c r="B1075" s="293" t="s">
        <v>61</v>
      </c>
      <c r="C1075" s="207"/>
      <c r="D1075" s="208"/>
      <c r="E1075" s="209"/>
      <c r="F1075" s="210"/>
      <c r="G1075" s="209"/>
      <c r="H1075" s="117"/>
      <c r="I1075" s="117"/>
      <c r="J1075" s="259"/>
      <c r="K1075" s="117">
        <v>1396.4</v>
      </c>
    </row>
    <row r="1076" spans="1:11" s="212" customFormat="1">
      <c r="A1076" s="233"/>
      <c r="B1076" s="293" t="s">
        <v>62</v>
      </c>
      <c r="C1076" s="207"/>
      <c r="D1076" s="208"/>
      <c r="E1076" s="209"/>
      <c r="F1076" s="210"/>
      <c r="G1076" s="209"/>
      <c r="H1076" s="117"/>
      <c r="I1076" s="117"/>
      <c r="J1076" s="259"/>
      <c r="K1076" s="117"/>
    </row>
    <row r="1077" spans="1:11" s="3" customFormat="1">
      <c r="A1077" s="225"/>
      <c r="B1077" s="291" t="s">
        <v>50</v>
      </c>
      <c r="C1077" s="113"/>
      <c r="D1077" s="156"/>
      <c r="E1077" s="154"/>
      <c r="F1077" s="104"/>
      <c r="G1077" s="154"/>
      <c r="H1077" s="91"/>
      <c r="I1077" s="91"/>
      <c r="J1077" s="132"/>
      <c r="K1077" s="118"/>
    </row>
    <row r="1078" spans="1:11" s="3" customFormat="1">
      <c r="A1078" s="225"/>
      <c r="B1078" s="293" t="s">
        <v>51</v>
      </c>
      <c r="C1078" s="113"/>
      <c r="D1078" s="156"/>
      <c r="E1078" s="154"/>
      <c r="F1078" s="104"/>
      <c r="G1078" s="154"/>
      <c r="H1078" s="91"/>
      <c r="I1078" s="91"/>
      <c r="J1078" s="132"/>
      <c r="K1078" s="118">
        <v>0</v>
      </c>
    </row>
    <row r="1079" spans="1:11" s="3" customFormat="1">
      <c r="A1079" s="225"/>
      <c r="B1079" s="293" t="s">
        <v>52</v>
      </c>
      <c r="C1079" s="86"/>
      <c r="D1079" s="158"/>
      <c r="E1079" s="156"/>
      <c r="F1079" s="104"/>
      <c r="G1079" s="154"/>
      <c r="H1079" s="91"/>
      <c r="I1079" s="91"/>
      <c r="J1079" s="132"/>
      <c r="K1079" s="118"/>
    </row>
    <row r="1080" spans="1:11" s="3" customFormat="1">
      <c r="A1080" s="223">
        <v>86</v>
      </c>
      <c r="B1080" s="94" t="s">
        <v>155</v>
      </c>
      <c r="C1080" s="86"/>
      <c r="D1080" s="157" t="s">
        <v>167</v>
      </c>
      <c r="E1080" s="155" t="s">
        <v>129</v>
      </c>
      <c r="F1080" s="102">
        <v>70137</v>
      </c>
      <c r="G1080" s="153" t="s">
        <v>102</v>
      </c>
      <c r="H1080" s="91"/>
      <c r="I1080" s="91"/>
      <c r="J1080" s="91"/>
      <c r="K1080" s="118"/>
    </row>
    <row r="1081" spans="1:11" s="112" customFormat="1">
      <c r="A1081" s="226"/>
      <c r="B1081" s="94" t="s">
        <v>48</v>
      </c>
      <c r="C1081" s="119"/>
      <c r="D1081" s="157"/>
      <c r="E1081" s="155"/>
      <c r="F1081" s="102"/>
      <c r="G1081" s="153"/>
      <c r="H1081" s="106"/>
      <c r="I1081" s="106"/>
      <c r="J1081" s="106">
        <v>29990.800000000003</v>
      </c>
      <c r="K1081" s="106">
        <v>42566.525429864247</v>
      </c>
    </row>
    <row r="1082" spans="1:11" s="350" customFormat="1" ht="12.75">
      <c r="A1082" s="346"/>
      <c r="B1082" s="304" t="s">
        <v>188</v>
      </c>
      <c r="C1082" s="370"/>
      <c r="D1082" s="371"/>
      <c r="E1082" s="348"/>
      <c r="F1082" s="202"/>
      <c r="G1082" s="201"/>
      <c r="H1082" s="335"/>
      <c r="I1082" s="335"/>
      <c r="J1082" s="335"/>
      <c r="K1082" s="334"/>
    </row>
    <row r="1083" spans="1:11" s="112" customFormat="1">
      <c r="A1083" s="223"/>
      <c r="B1083" s="94" t="s">
        <v>60</v>
      </c>
      <c r="C1083" s="119"/>
      <c r="D1083" s="157"/>
      <c r="E1083" s="155"/>
      <c r="F1083" s="102"/>
      <c r="G1083" s="153"/>
      <c r="H1083" s="106"/>
      <c r="I1083" s="106"/>
      <c r="J1083" s="106">
        <v>29990.800000000003</v>
      </c>
      <c r="K1083" s="106">
        <v>42566.525429864247</v>
      </c>
    </row>
    <row r="1084" spans="1:11" s="3" customFormat="1">
      <c r="A1084" s="225"/>
      <c r="B1084" s="292" t="s">
        <v>49</v>
      </c>
      <c r="C1084" s="86"/>
      <c r="D1084" s="158"/>
      <c r="E1084" s="156"/>
      <c r="F1084" s="104"/>
      <c r="G1084" s="154"/>
      <c r="H1084" s="91"/>
      <c r="I1084" s="91"/>
      <c r="J1084" s="91">
        <v>15979.6</v>
      </c>
      <c r="K1084" s="118">
        <v>42566.525429864247</v>
      </c>
    </row>
    <row r="1085" spans="1:11" s="267" customFormat="1">
      <c r="A1085" s="233"/>
      <c r="B1085" s="293" t="s">
        <v>61</v>
      </c>
      <c r="C1085" s="256"/>
      <c r="D1085" s="257"/>
      <c r="E1085" s="208"/>
      <c r="F1085" s="210"/>
      <c r="G1085" s="209"/>
      <c r="H1085" s="117"/>
      <c r="I1085" s="117"/>
      <c r="J1085" s="117">
        <v>15979.6</v>
      </c>
      <c r="K1085" s="117">
        <v>42566.525429864247</v>
      </c>
    </row>
    <row r="1086" spans="1:11" s="212" customFormat="1">
      <c r="A1086" s="233"/>
      <c r="B1086" s="293" t="s">
        <v>62</v>
      </c>
      <c r="C1086" s="256"/>
      <c r="D1086" s="257"/>
      <c r="E1086" s="208"/>
      <c r="F1086" s="210"/>
      <c r="G1086" s="209"/>
      <c r="H1086" s="117"/>
      <c r="I1086" s="117"/>
      <c r="J1086" s="117"/>
      <c r="K1086" s="117"/>
    </row>
    <row r="1087" spans="1:11" s="212" customFormat="1">
      <c r="A1087" s="233"/>
      <c r="B1087" s="293" t="s">
        <v>142</v>
      </c>
      <c r="C1087" s="256"/>
      <c r="D1087" s="257"/>
      <c r="E1087" s="208"/>
      <c r="F1087" s="210"/>
      <c r="G1087" s="209"/>
      <c r="H1087" s="117"/>
      <c r="I1087" s="117"/>
      <c r="J1087" s="117"/>
      <c r="K1087" s="117"/>
    </row>
    <row r="1088" spans="1:11" s="123" customFormat="1" ht="15" customHeight="1">
      <c r="A1088" s="223"/>
      <c r="B1088" s="291" t="s">
        <v>50</v>
      </c>
      <c r="C1088" s="119"/>
      <c r="D1088" s="157"/>
      <c r="E1088" s="155"/>
      <c r="F1088" s="102"/>
      <c r="G1088" s="153"/>
      <c r="H1088" s="106"/>
      <c r="I1088" s="106"/>
      <c r="J1088" s="106">
        <v>14011.2</v>
      </c>
      <c r="K1088" s="118">
        <v>0</v>
      </c>
    </row>
    <row r="1089" spans="1:11" s="273" customFormat="1">
      <c r="A1089" s="233"/>
      <c r="B1089" s="293" t="s">
        <v>51</v>
      </c>
      <c r="C1089" s="256"/>
      <c r="D1089" s="257"/>
      <c r="E1089" s="208"/>
      <c r="F1089" s="210"/>
      <c r="G1089" s="209"/>
      <c r="H1089" s="117"/>
      <c r="I1089" s="117"/>
      <c r="J1089" s="117">
        <v>14011.2</v>
      </c>
      <c r="K1089" s="117"/>
    </row>
    <row r="1090" spans="1:11" s="273" customFormat="1">
      <c r="A1090" s="233"/>
      <c r="B1090" s="293" t="s">
        <v>52</v>
      </c>
      <c r="C1090" s="256"/>
      <c r="D1090" s="257"/>
      <c r="E1090" s="208"/>
      <c r="F1090" s="210"/>
      <c r="G1090" s="209"/>
      <c r="H1090" s="117"/>
      <c r="I1090" s="117"/>
      <c r="J1090" s="259"/>
      <c r="K1090" s="117"/>
    </row>
    <row r="1091" spans="1:11" s="122" customFormat="1">
      <c r="A1091" s="223">
        <v>87</v>
      </c>
      <c r="B1091" s="93" t="s">
        <v>77</v>
      </c>
      <c r="C1091" s="119"/>
      <c r="D1091" s="157" t="s">
        <v>167</v>
      </c>
      <c r="E1091" s="155" t="s">
        <v>129</v>
      </c>
      <c r="F1091" s="102">
        <v>70041</v>
      </c>
      <c r="G1091" s="153" t="s">
        <v>103</v>
      </c>
      <c r="H1091" s="106"/>
      <c r="I1091" s="106"/>
      <c r="J1091" s="115"/>
      <c r="K1091" s="116"/>
    </row>
    <row r="1092" spans="1:11" s="122" customFormat="1">
      <c r="A1092" s="225"/>
      <c r="B1092" s="94" t="s">
        <v>48</v>
      </c>
      <c r="C1092" s="86"/>
      <c r="D1092" s="158"/>
      <c r="E1092" s="156"/>
      <c r="F1092" s="104"/>
      <c r="G1092" s="154"/>
      <c r="H1092" s="106"/>
      <c r="I1092" s="106">
        <f>I1095+I1099</f>
        <v>0</v>
      </c>
      <c r="J1092" s="115"/>
      <c r="K1092" s="116"/>
    </row>
    <row r="1093" spans="1:11" s="377" customFormat="1" ht="12.75">
      <c r="A1093" s="321"/>
      <c r="B1093" s="315" t="s">
        <v>188</v>
      </c>
      <c r="C1093" s="324"/>
      <c r="D1093" s="325"/>
      <c r="E1093" s="341"/>
      <c r="F1093" s="316"/>
      <c r="G1093" s="317"/>
      <c r="H1093" s="170"/>
      <c r="I1093" s="170"/>
      <c r="J1093" s="358"/>
      <c r="K1093" s="359"/>
    </row>
    <row r="1094" spans="1:11" s="122" customFormat="1">
      <c r="A1094" s="225"/>
      <c r="B1094" s="94" t="s">
        <v>60</v>
      </c>
      <c r="C1094" s="86"/>
      <c r="D1094" s="158"/>
      <c r="E1094" s="156"/>
      <c r="F1094" s="104"/>
      <c r="G1094" s="154"/>
      <c r="H1094" s="106">
        <f>H1095+H1099+H1098</f>
        <v>0</v>
      </c>
      <c r="I1094" s="106">
        <f>I1095+I1099</f>
        <v>0</v>
      </c>
      <c r="J1094" s="131"/>
      <c r="K1094" s="116"/>
    </row>
    <row r="1095" spans="1:11" s="122" customFormat="1">
      <c r="A1095" s="225"/>
      <c r="B1095" s="292" t="s">
        <v>49</v>
      </c>
      <c r="C1095" s="86"/>
      <c r="D1095" s="158"/>
      <c r="E1095" s="156"/>
      <c r="F1095" s="104"/>
      <c r="G1095" s="154"/>
      <c r="H1095" s="91">
        <f>H1096+H1097</f>
        <v>-117.8</v>
      </c>
      <c r="I1095" s="91">
        <f>I1096+I1097+I1098</f>
        <v>-124.9</v>
      </c>
      <c r="J1095" s="131"/>
      <c r="K1095" s="116"/>
    </row>
    <row r="1096" spans="1:11" s="273" customFormat="1">
      <c r="A1096" s="233"/>
      <c r="B1096" s="293" t="s">
        <v>61</v>
      </c>
      <c r="C1096" s="256"/>
      <c r="D1096" s="257"/>
      <c r="E1096" s="208"/>
      <c r="F1096" s="210"/>
      <c r="G1096" s="209"/>
      <c r="H1096" s="117"/>
      <c r="I1096" s="117">
        <v>-129.80000000000001</v>
      </c>
      <c r="J1096" s="187"/>
      <c r="K1096" s="187"/>
    </row>
    <row r="1097" spans="1:11" s="273" customFormat="1">
      <c r="A1097" s="233"/>
      <c r="B1097" s="293" t="s">
        <v>62</v>
      </c>
      <c r="C1097" s="256"/>
      <c r="D1097" s="257"/>
      <c r="E1097" s="208"/>
      <c r="F1097" s="210"/>
      <c r="G1097" s="209"/>
      <c r="H1097" s="117">
        <v>-117.8</v>
      </c>
      <c r="I1097" s="117"/>
      <c r="J1097" s="187"/>
      <c r="K1097" s="187"/>
    </row>
    <row r="1098" spans="1:11" s="268" customFormat="1" ht="15.6" customHeight="1">
      <c r="A1098" s="233"/>
      <c r="B1098" s="293" t="s">
        <v>142</v>
      </c>
      <c r="C1098" s="256"/>
      <c r="D1098" s="257"/>
      <c r="E1098" s="208"/>
      <c r="F1098" s="210"/>
      <c r="G1098" s="209"/>
      <c r="H1098" s="117">
        <v>32.1</v>
      </c>
      <c r="I1098" s="117">
        <v>4.9000000000000004</v>
      </c>
      <c r="J1098" s="211"/>
      <c r="K1098" s="211"/>
    </row>
    <row r="1099" spans="1:11" s="123" customFormat="1">
      <c r="A1099" s="223"/>
      <c r="B1099" s="291" t="s">
        <v>50</v>
      </c>
      <c r="C1099" s="119"/>
      <c r="D1099" s="157"/>
      <c r="E1099" s="155"/>
      <c r="F1099" s="102"/>
      <c r="G1099" s="153"/>
      <c r="H1099" s="106">
        <f>H1100-H1101</f>
        <v>85.699999999999989</v>
      </c>
      <c r="I1099" s="106">
        <f>I1100-I1101</f>
        <v>124.9</v>
      </c>
      <c r="J1099" s="115">
        <v>0</v>
      </c>
      <c r="K1099" s="115"/>
    </row>
    <row r="1100" spans="1:11" s="273" customFormat="1">
      <c r="A1100" s="233"/>
      <c r="B1100" s="293" t="s">
        <v>51</v>
      </c>
      <c r="C1100" s="256"/>
      <c r="D1100" s="257"/>
      <c r="E1100" s="208"/>
      <c r="F1100" s="210"/>
      <c r="G1100" s="209"/>
      <c r="H1100" s="117">
        <v>210.6</v>
      </c>
      <c r="I1100" s="117">
        <v>124.9</v>
      </c>
      <c r="J1100" s="187"/>
      <c r="K1100" s="187"/>
    </row>
    <row r="1101" spans="1:11" s="273" customFormat="1">
      <c r="A1101" s="233"/>
      <c r="B1101" s="293" t="s">
        <v>52</v>
      </c>
      <c r="C1101" s="256"/>
      <c r="D1101" s="257"/>
      <c r="E1101" s="208"/>
      <c r="F1101" s="210"/>
      <c r="G1101" s="209"/>
      <c r="H1101" s="117">
        <v>124.9</v>
      </c>
      <c r="I1101" s="117"/>
      <c r="J1101" s="187"/>
      <c r="K1101" s="187"/>
    </row>
    <row r="1102" spans="1:11" s="122" customFormat="1" ht="31.5">
      <c r="A1102" s="223">
        <v>88</v>
      </c>
      <c r="B1102" s="110" t="s">
        <v>151</v>
      </c>
      <c r="C1102" s="119"/>
      <c r="D1102" s="157" t="s">
        <v>167</v>
      </c>
      <c r="E1102" s="155" t="s">
        <v>129</v>
      </c>
      <c r="F1102" s="102">
        <v>70138</v>
      </c>
      <c r="G1102" s="153" t="s">
        <v>102</v>
      </c>
      <c r="H1102" s="106"/>
      <c r="I1102" s="106"/>
      <c r="J1102" s="106"/>
      <c r="K1102" s="116"/>
    </row>
    <row r="1103" spans="1:11" s="123" customFormat="1">
      <c r="A1103" s="226"/>
      <c r="B1103" s="94" t="s">
        <v>48</v>
      </c>
      <c r="C1103" s="119"/>
      <c r="D1103" s="157"/>
      <c r="E1103" s="155"/>
      <c r="F1103" s="102"/>
      <c r="G1103" s="153"/>
      <c r="H1103" s="106"/>
      <c r="I1103" s="106"/>
      <c r="J1103" s="115">
        <v>1443.2</v>
      </c>
      <c r="K1103" s="115">
        <v>925.84266666666667</v>
      </c>
    </row>
    <row r="1104" spans="1:11" s="366" customFormat="1" ht="12.75">
      <c r="A1104" s="346"/>
      <c r="B1104" s="304" t="s">
        <v>188</v>
      </c>
      <c r="C1104" s="370"/>
      <c r="D1104" s="371"/>
      <c r="E1104" s="348"/>
      <c r="F1104" s="202"/>
      <c r="G1104" s="201"/>
      <c r="H1104" s="335"/>
      <c r="I1104" s="335"/>
      <c r="J1104" s="364"/>
      <c r="K1104" s="365"/>
    </row>
    <row r="1105" spans="1:11" s="123" customFormat="1">
      <c r="A1105" s="223"/>
      <c r="B1105" s="94" t="s">
        <v>60</v>
      </c>
      <c r="C1105" s="119"/>
      <c r="D1105" s="157"/>
      <c r="E1105" s="155"/>
      <c r="F1105" s="102"/>
      <c r="G1105" s="153"/>
      <c r="H1105" s="106"/>
      <c r="I1105" s="106"/>
      <c r="J1105" s="115">
        <v>1443.2</v>
      </c>
      <c r="K1105" s="115">
        <v>925.84266666666667</v>
      </c>
    </row>
    <row r="1106" spans="1:11" s="122" customFormat="1">
      <c r="A1106" s="225"/>
      <c r="B1106" s="292" t="s">
        <v>49</v>
      </c>
      <c r="C1106" s="86"/>
      <c r="D1106" s="158"/>
      <c r="E1106" s="156"/>
      <c r="F1106" s="104"/>
      <c r="G1106" s="154"/>
      <c r="H1106" s="91"/>
      <c r="I1106" s="91"/>
      <c r="J1106" s="131">
        <v>779.2</v>
      </c>
      <c r="K1106" s="116">
        <v>925.84266666666667</v>
      </c>
    </row>
    <row r="1107" spans="1:11" s="273" customFormat="1">
      <c r="A1107" s="233"/>
      <c r="B1107" s="293" t="s">
        <v>61</v>
      </c>
      <c r="C1107" s="256"/>
      <c r="D1107" s="257"/>
      <c r="E1107" s="208"/>
      <c r="F1107" s="210"/>
      <c r="G1107" s="209"/>
      <c r="H1107" s="117"/>
      <c r="I1107" s="117"/>
      <c r="J1107" s="187">
        <v>779.2</v>
      </c>
      <c r="K1107" s="187">
        <v>925.84266666666667</v>
      </c>
    </row>
    <row r="1108" spans="1:11" s="274" customFormat="1">
      <c r="A1108" s="233"/>
      <c r="B1108" s="293" t="s">
        <v>62</v>
      </c>
      <c r="C1108" s="256"/>
      <c r="D1108" s="257"/>
      <c r="E1108" s="208"/>
      <c r="F1108" s="210"/>
      <c r="G1108" s="209"/>
      <c r="H1108" s="117"/>
      <c r="I1108" s="117"/>
      <c r="J1108" s="187"/>
      <c r="K1108" s="259"/>
    </row>
    <row r="1109" spans="1:11" s="267" customFormat="1">
      <c r="A1109" s="233"/>
      <c r="B1109" s="293" t="s">
        <v>142</v>
      </c>
      <c r="C1109" s="256"/>
      <c r="D1109" s="257"/>
      <c r="E1109" s="208"/>
      <c r="F1109" s="210"/>
      <c r="G1109" s="209"/>
      <c r="H1109" s="117"/>
      <c r="I1109" s="117"/>
      <c r="J1109" s="187"/>
      <c r="K1109" s="259"/>
    </row>
    <row r="1110" spans="1:11" s="3" customFormat="1">
      <c r="A1110" s="225"/>
      <c r="B1110" s="291" t="s">
        <v>50</v>
      </c>
      <c r="C1110" s="86"/>
      <c r="D1110" s="158"/>
      <c r="E1110" s="156"/>
      <c r="F1110" s="104"/>
      <c r="G1110" s="154"/>
      <c r="H1110" s="91"/>
      <c r="I1110" s="106"/>
      <c r="J1110" s="115">
        <v>664</v>
      </c>
      <c r="K1110" s="129">
        <v>0</v>
      </c>
    </row>
    <row r="1111" spans="1:11" s="212" customFormat="1">
      <c r="A1111" s="233"/>
      <c r="B1111" s="293" t="s">
        <v>51</v>
      </c>
      <c r="C1111" s="256"/>
      <c r="D1111" s="257"/>
      <c r="E1111" s="208"/>
      <c r="F1111" s="210"/>
      <c r="G1111" s="209"/>
      <c r="H1111" s="117"/>
      <c r="I1111" s="117"/>
      <c r="J1111" s="117">
        <v>664</v>
      </c>
      <c r="K1111" s="259"/>
    </row>
    <row r="1112" spans="1:11" s="212" customFormat="1">
      <c r="A1112" s="233"/>
      <c r="B1112" s="293" t="s">
        <v>52</v>
      </c>
      <c r="C1112" s="256"/>
      <c r="D1112" s="257"/>
      <c r="E1112" s="208"/>
      <c r="F1112" s="210"/>
      <c r="G1112" s="209"/>
      <c r="H1112" s="117"/>
      <c r="I1112" s="117"/>
      <c r="J1112" s="259"/>
      <c r="K1112" s="259"/>
    </row>
    <row r="1113" spans="1:11" s="3" customFormat="1">
      <c r="A1113" s="225">
        <v>89</v>
      </c>
      <c r="B1113" s="213" t="s">
        <v>219</v>
      </c>
      <c r="C1113" s="214"/>
      <c r="D1113" s="215" t="s">
        <v>167</v>
      </c>
      <c r="E1113" s="215" t="s">
        <v>129</v>
      </c>
      <c r="F1113" s="217">
        <v>70209</v>
      </c>
      <c r="G1113" s="216"/>
      <c r="H1113" s="91"/>
      <c r="I1113" s="91"/>
      <c r="J1113" s="132"/>
      <c r="K1113" s="118"/>
    </row>
    <row r="1114" spans="1:11" s="112" customFormat="1">
      <c r="A1114" s="223"/>
      <c r="B1114" s="94" t="s">
        <v>48</v>
      </c>
      <c r="C1114" s="119"/>
      <c r="D1114" s="157"/>
      <c r="E1114" s="155"/>
      <c r="F1114" s="102"/>
      <c r="G1114" s="153"/>
      <c r="H1114" s="106"/>
      <c r="I1114" s="106"/>
      <c r="J1114" s="130"/>
      <c r="K1114" s="106">
        <v>273131.25</v>
      </c>
    </row>
    <row r="1115" spans="1:11" s="326" customFormat="1" ht="12.75">
      <c r="A1115" s="321"/>
      <c r="B1115" s="315" t="s">
        <v>188</v>
      </c>
      <c r="C1115" s="378"/>
      <c r="D1115" s="379"/>
      <c r="E1115" s="357"/>
      <c r="F1115" s="168"/>
      <c r="G1115" s="167"/>
      <c r="H1115" s="318"/>
      <c r="I1115" s="318"/>
      <c r="J1115" s="355"/>
      <c r="K1115" s="318"/>
    </row>
    <row r="1116" spans="1:11" s="112" customFormat="1">
      <c r="A1116" s="223"/>
      <c r="B1116" s="94" t="s">
        <v>60</v>
      </c>
      <c r="C1116" s="119"/>
      <c r="D1116" s="157"/>
      <c r="E1116" s="155"/>
      <c r="F1116" s="102"/>
      <c r="G1116" s="153"/>
      <c r="H1116" s="106"/>
      <c r="I1116" s="106"/>
      <c r="J1116" s="130"/>
      <c r="K1116" s="106">
        <v>273131.25</v>
      </c>
    </row>
    <row r="1117" spans="1:11" s="3" customFormat="1">
      <c r="A1117" s="225"/>
      <c r="B1117" s="292" t="s">
        <v>49</v>
      </c>
      <c r="C1117" s="86"/>
      <c r="D1117" s="158"/>
      <c r="E1117" s="156"/>
      <c r="F1117" s="104"/>
      <c r="G1117" s="154"/>
      <c r="H1117" s="91"/>
      <c r="I1117" s="91"/>
      <c r="J1117" s="132"/>
      <c r="K1117" s="118">
        <v>273131.25</v>
      </c>
    </row>
    <row r="1118" spans="1:11" s="212" customFormat="1">
      <c r="A1118" s="233"/>
      <c r="B1118" s="293" t="s">
        <v>61</v>
      </c>
      <c r="C1118" s="256"/>
      <c r="D1118" s="257"/>
      <c r="E1118" s="208"/>
      <c r="F1118" s="210"/>
      <c r="G1118" s="209"/>
      <c r="H1118" s="117"/>
      <c r="I1118" s="117"/>
      <c r="J1118" s="259"/>
      <c r="K1118" s="117"/>
    </row>
    <row r="1119" spans="1:11" s="212" customFormat="1">
      <c r="A1119" s="233"/>
      <c r="B1119" s="293" t="s">
        <v>62</v>
      </c>
      <c r="C1119" s="256"/>
      <c r="D1119" s="257"/>
      <c r="E1119" s="208"/>
      <c r="F1119" s="210"/>
      <c r="G1119" s="209"/>
      <c r="H1119" s="117"/>
      <c r="I1119" s="117"/>
      <c r="J1119" s="259"/>
      <c r="K1119" s="117">
        <v>273131.25</v>
      </c>
    </row>
    <row r="1120" spans="1:11" s="212" customFormat="1">
      <c r="A1120" s="233"/>
      <c r="B1120" s="293" t="s">
        <v>142</v>
      </c>
      <c r="C1120" s="256"/>
      <c r="D1120" s="257"/>
      <c r="E1120" s="208"/>
      <c r="F1120" s="210"/>
      <c r="G1120" s="209"/>
      <c r="H1120" s="117"/>
      <c r="I1120" s="117"/>
      <c r="J1120" s="259"/>
      <c r="K1120" s="117"/>
    </row>
    <row r="1121" spans="1:11" s="3" customFormat="1">
      <c r="A1121" s="225"/>
      <c r="B1121" s="291" t="s">
        <v>50</v>
      </c>
      <c r="C1121" s="86"/>
      <c r="D1121" s="158"/>
      <c r="E1121" s="156"/>
      <c r="F1121" s="104"/>
      <c r="G1121" s="154"/>
      <c r="H1121" s="91"/>
      <c r="I1121" s="91"/>
      <c r="J1121" s="132"/>
      <c r="K1121" s="118">
        <v>0</v>
      </c>
    </row>
    <row r="1122" spans="1:11" s="212" customFormat="1">
      <c r="A1122" s="233"/>
      <c r="B1122" s="293" t="s">
        <v>51</v>
      </c>
      <c r="C1122" s="256"/>
      <c r="D1122" s="257"/>
      <c r="E1122" s="208"/>
      <c r="F1122" s="210"/>
      <c r="G1122" s="209"/>
      <c r="H1122" s="117"/>
      <c r="I1122" s="117"/>
      <c r="J1122" s="259"/>
      <c r="K1122" s="117"/>
    </row>
    <row r="1123" spans="1:11" s="212" customFormat="1">
      <c r="A1123" s="233"/>
      <c r="B1123" s="293" t="s">
        <v>52</v>
      </c>
      <c r="C1123" s="256"/>
      <c r="D1123" s="257"/>
      <c r="E1123" s="208"/>
      <c r="F1123" s="210"/>
      <c r="G1123" s="209"/>
      <c r="H1123" s="117"/>
      <c r="I1123" s="117"/>
      <c r="J1123" s="259"/>
      <c r="K1123" s="117"/>
    </row>
    <row r="1124" spans="1:11" s="3" customFormat="1">
      <c r="A1124" s="223">
        <v>90</v>
      </c>
      <c r="B1124" s="124" t="s">
        <v>32</v>
      </c>
      <c r="C1124" s="111"/>
      <c r="D1124" s="155" t="s">
        <v>166</v>
      </c>
      <c r="E1124" s="155" t="s">
        <v>126</v>
      </c>
      <c r="F1124" s="102">
        <v>70085</v>
      </c>
      <c r="G1124" s="153" t="s">
        <v>91</v>
      </c>
      <c r="H1124" s="91"/>
      <c r="I1124" s="91"/>
      <c r="J1124" s="132"/>
      <c r="K1124" s="132"/>
    </row>
    <row r="1125" spans="1:11" s="3" customFormat="1">
      <c r="A1125" s="224"/>
      <c r="B1125" s="94" t="s">
        <v>48</v>
      </c>
      <c r="C1125" s="113"/>
      <c r="D1125" s="156"/>
      <c r="E1125" s="156"/>
      <c r="F1125" s="104"/>
      <c r="G1125" s="154"/>
      <c r="H1125" s="91"/>
      <c r="I1125" s="91"/>
      <c r="J1125" s="106">
        <v>1004</v>
      </c>
      <c r="K1125" s="132"/>
    </row>
    <row r="1126" spans="1:11" s="326" customFormat="1" ht="12.75">
      <c r="A1126" s="314"/>
      <c r="B1126" s="315" t="s">
        <v>188</v>
      </c>
      <c r="C1126" s="340"/>
      <c r="D1126" s="341"/>
      <c r="E1126" s="341"/>
      <c r="F1126" s="316"/>
      <c r="G1126" s="317"/>
      <c r="H1126" s="318"/>
      <c r="I1126" s="318"/>
      <c r="J1126" s="318"/>
      <c r="K1126" s="355"/>
    </row>
    <row r="1127" spans="1:11" s="3" customFormat="1">
      <c r="A1127" s="225"/>
      <c r="B1127" s="94" t="s">
        <v>60</v>
      </c>
      <c r="C1127" s="113"/>
      <c r="D1127" s="156"/>
      <c r="E1127" s="156"/>
      <c r="F1127" s="104"/>
      <c r="G1127" s="154"/>
      <c r="H1127" s="91"/>
      <c r="I1127" s="91"/>
      <c r="J1127" s="106">
        <v>1004</v>
      </c>
      <c r="K1127" s="132"/>
    </row>
    <row r="1128" spans="1:11" s="3" customFormat="1">
      <c r="A1128" s="225"/>
      <c r="B1128" s="292" t="s">
        <v>49</v>
      </c>
      <c r="C1128" s="113"/>
      <c r="D1128" s="156"/>
      <c r="E1128" s="156"/>
      <c r="F1128" s="104"/>
      <c r="G1128" s="154"/>
      <c r="H1128" s="91"/>
      <c r="I1128" s="91"/>
      <c r="J1128" s="91"/>
      <c r="K1128" s="132"/>
    </row>
    <row r="1129" spans="1:11" s="212" customFormat="1">
      <c r="A1129" s="233"/>
      <c r="B1129" s="293" t="s">
        <v>61</v>
      </c>
      <c r="C1129" s="207"/>
      <c r="D1129" s="208"/>
      <c r="E1129" s="208"/>
      <c r="F1129" s="210"/>
      <c r="G1129" s="209"/>
      <c r="H1129" s="117"/>
      <c r="I1129" s="117"/>
      <c r="J1129" s="117"/>
      <c r="K1129" s="259"/>
    </row>
    <row r="1130" spans="1:11" s="212" customFormat="1">
      <c r="A1130" s="233"/>
      <c r="B1130" s="293" t="s">
        <v>62</v>
      </c>
      <c r="C1130" s="207"/>
      <c r="D1130" s="208"/>
      <c r="E1130" s="208"/>
      <c r="F1130" s="210"/>
      <c r="G1130" s="209"/>
      <c r="H1130" s="117"/>
      <c r="I1130" s="117"/>
      <c r="J1130" s="117"/>
      <c r="K1130" s="259"/>
    </row>
    <row r="1131" spans="1:11" s="212" customFormat="1">
      <c r="A1131" s="233"/>
      <c r="B1131" s="293" t="s">
        <v>142</v>
      </c>
      <c r="C1131" s="207"/>
      <c r="D1131" s="208"/>
      <c r="E1131" s="208"/>
      <c r="F1131" s="210"/>
      <c r="G1131" s="209"/>
      <c r="H1131" s="117"/>
      <c r="I1131" s="117"/>
      <c r="J1131" s="117"/>
      <c r="K1131" s="259"/>
    </row>
    <row r="1132" spans="1:11" s="212" customFormat="1">
      <c r="A1132" s="233"/>
      <c r="B1132" s="293" t="s">
        <v>147</v>
      </c>
      <c r="C1132" s="207"/>
      <c r="D1132" s="208"/>
      <c r="E1132" s="208"/>
      <c r="F1132" s="210"/>
      <c r="G1132" s="209"/>
      <c r="H1132" s="117"/>
      <c r="I1132" s="117"/>
      <c r="J1132" s="117"/>
      <c r="K1132" s="259"/>
    </row>
    <row r="1133" spans="1:11" s="212" customFormat="1">
      <c r="A1133" s="233"/>
      <c r="B1133" s="293" t="s">
        <v>144</v>
      </c>
      <c r="C1133" s="207"/>
      <c r="D1133" s="208"/>
      <c r="E1133" s="208"/>
      <c r="F1133" s="210"/>
      <c r="G1133" s="209"/>
      <c r="H1133" s="117"/>
      <c r="I1133" s="117"/>
      <c r="J1133" s="117">
        <v>1004</v>
      </c>
      <c r="K1133" s="259"/>
    </row>
    <row r="1134" spans="1:11" s="3" customFormat="1">
      <c r="A1134" s="223"/>
      <c r="B1134" s="291" t="s">
        <v>50</v>
      </c>
      <c r="C1134" s="111"/>
      <c r="D1134" s="155"/>
      <c r="E1134" s="155"/>
      <c r="F1134" s="102"/>
      <c r="G1134" s="153"/>
      <c r="H1134" s="91"/>
      <c r="I1134" s="91"/>
      <c r="J1134" s="91"/>
      <c r="K1134" s="132"/>
    </row>
    <row r="1135" spans="1:11" s="212" customFormat="1">
      <c r="A1135" s="233"/>
      <c r="B1135" s="293" t="s">
        <v>51</v>
      </c>
      <c r="C1135" s="207"/>
      <c r="D1135" s="208"/>
      <c r="E1135" s="208"/>
      <c r="F1135" s="210"/>
      <c r="G1135" s="209"/>
      <c r="H1135" s="117"/>
      <c r="I1135" s="117"/>
      <c r="J1135" s="117"/>
      <c r="K1135" s="259"/>
    </row>
    <row r="1136" spans="1:11" s="212" customFormat="1">
      <c r="A1136" s="233"/>
      <c r="B1136" s="293" t="s">
        <v>52</v>
      </c>
      <c r="C1136" s="207"/>
      <c r="D1136" s="208"/>
      <c r="E1136" s="208"/>
      <c r="F1136" s="210"/>
      <c r="G1136" s="209"/>
      <c r="H1136" s="117"/>
      <c r="I1136" s="117"/>
      <c r="J1136" s="259"/>
      <c r="K1136" s="259"/>
    </row>
    <row r="1137" spans="1:11" s="3" customFormat="1" ht="18.75" hidden="1">
      <c r="A1137" s="225"/>
      <c r="B1137" s="234" t="s">
        <v>184</v>
      </c>
      <c r="C1137" s="229">
        <v>241</v>
      </c>
      <c r="D1137" s="230"/>
      <c r="E1137" s="216"/>
      <c r="F1137" s="217"/>
      <c r="G1137" s="216"/>
      <c r="H1137" s="164"/>
      <c r="I1137" s="164"/>
      <c r="J1137" s="106"/>
      <c r="K1137" s="132"/>
    </row>
    <row r="1138" spans="1:11" s="3" customFormat="1" hidden="1">
      <c r="A1138" s="223"/>
      <c r="B1138" s="124" t="s">
        <v>185</v>
      </c>
      <c r="C1138" s="111"/>
      <c r="D1138" s="155" t="s">
        <v>123</v>
      </c>
      <c r="E1138" s="153"/>
      <c r="F1138" s="102"/>
      <c r="G1138" s="153"/>
      <c r="H1138" s="106"/>
      <c r="I1138" s="106"/>
      <c r="J1138" s="106"/>
      <c r="K1138" s="132"/>
    </row>
    <row r="1139" spans="1:11" s="3" customFormat="1" hidden="1">
      <c r="A1139" s="225"/>
      <c r="B1139" s="94" t="s">
        <v>48</v>
      </c>
      <c r="C1139" s="113"/>
      <c r="D1139" s="156"/>
      <c r="E1139" s="154"/>
      <c r="F1139" s="104"/>
      <c r="G1139" s="154"/>
      <c r="H1139" s="106"/>
      <c r="I1139" s="106">
        <f>I1141</f>
        <v>0</v>
      </c>
      <c r="J1139" s="106"/>
      <c r="K1139" s="132"/>
    </row>
    <row r="1140" spans="1:11" s="3" customFormat="1" hidden="1">
      <c r="A1140" s="225"/>
      <c r="B1140" s="182" t="s">
        <v>188</v>
      </c>
      <c r="C1140" s="113"/>
      <c r="D1140" s="156"/>
      <c r="E1140" s="154"/>
      <c r="F1140" s="104"/>
      <c r="G1140" s="154"/>
      <c r="H1140" s="106"/>
      <c r="I1140" s="106"/>
      <c r="J1140" s="106"/>
      <c r="K1140" s="132"/>
    </row>
    <row r="1141" spans="1:11" s="3" customFormat="1" hidden="1">
      <c r="A1141" s="225"/>
      <c r="B1141" s="94" t="s">
        <v>60</v>
      </c>
      <c r="C1141" s="113"/>
      <c r="D1141" s="156"/>
      <c r="E1141" s="154"/>
      <c r="F1141" s="104"/>
      <c r="G1141" s="154"/>
      <c r="H1141" s="106"/>
      <c r="I1141" s="106">
        <f>I1142</f>
        <v>0</v>
      </c>
      <c r="J1141" s="106"/>
      <c r="K1141" s="132"/>
    </row>
    <row r="1142" spans="1:11" s="3" customFormat="1" hidden="1">
      <c r="A1142" s="225"/>
      <c r="B1142" s="96" t="s">
        <v>49</v>
      </c>
      <c r="C1142" s="113"/>
      <c r="D1142" s="156"/>
      <c r="E1142" s="154"/>
      <c r="F1142" s="104"/>
      <c r="G1142" s="154"/>
      <c r="H1142" s="118"/>
      <c r="I1142" s="118">
        <f>I1143</f>
        <v>0</v>
      </c>
      <c r="J1142" s="118"/>
      <c r="K1142" s="132"/>
    </row>
    <row r="1143" spans="1:11" s="3" customFormat="1" hidden="1">
      <c r="A1143" s="225"/>
      <c r="B1143" s="244" t="s">
        <v>61</v>
      </c>
      <c r="C1143" s="113"/>
      <c r="D1143" s="156"/>
      <c r="E1143" s="154"/>
      <c r="F1143" s="104"/>
      <c r="G1143" s="154"/>
      <c r="H1143" s="118"/>
      <c r="I1143" s="118"/>
      <c r="J1143" s="118"/>
      <c r="K1143" s="132"/>
    </row>
    <row r="1144" spans="1:11" s="3" customFormat="1" hidden="1">
      <c r="A1144" s="225"/>
      <c r="B1144" s="244" t="s">
        <v>62</v>
      </c>
      <c r="C1144" s="113"/>
      <c r="D1144" s="156"/>
      <c r="E1144" s="154"/>
      <c r="F1144" s="104"/>
      <c r="G1144" s="154"/>
      <c r="H1144" s="118"/>
      <c r="I1144" s="118"/>
      <c r="J1144" s="118"/>
      <c r="K1144" s="132"/>
    </row>
    <row r="1145" spans="1:11" s="3" customFormat="1" hidden="1">
      <c r="A1145" s="223"/>
      <c r="B1145" s="94" t="s">
        <v>50</v>
      </c>
      <c r="C1145" s="111"/>
      <c r="D1145" s="155"/>
      <c r="E1145" s="153"/>
      <c r="F1145" s="102"/>
      <c r="G1145" s="153"/>
      <c r="H1145" s="106"/>
      <c r="I1145" s="106"/>
      <c r="J1145" s="106"/>
      <c r="K1145" s="132"/>
    </row>
    <row r="1146" spans="1:11" s="3" customFormat="1" hidden="1">
      <c r="A1146" s="225"/>
      <c r="B1146" s="244" t="s">
        <v>51</v>
      </c>
      <c r="C1146" s="113"/>
      <c r="D1146" s="156"/>
      <c r="E1146" s="154"/>
      <c r="F1146" s="104"/>
      <c r="G1146" s="154"/>
      <c r="H1146" s="118"/>
      <c r="I1146" s="118"/>
      <c r="J1146" s="118"/>
      <c r="K1146" s="132"/>
    </row>
    <row r="1147" spans="1:11" s="3" customFormat="1" hidden="1">
      <c r="A1147" s="225"/>
      <c r="B1147" s="244" t="s">
        <v>52</v>
      </c>
      <c r="C1147" s="113"/>
      <c r="D1147" s="156"/>
      <c r="E1147" s="154"/>
      <c r="F1147" s="104"/>
      <c r="G1147" s="154"/>
      <c r="H1147" s="118"/>
      <c r="I1147" s="118"/>
      <c r="J1147" s="118"/>
      <c r="K1147" s="132"/>
    </row>
    <row r="1148" spans="1:11" s="3" customFormat="1" hidden="1">
      <c r="A1148" s="223"/>
      <c r="B1148" s="124" t="s">
        <v>186</v>
      </c>
      <c r="C1148" s="111"/>
      <c r="D1148" s="155" t="s">
        <v>123</v>
      </c>
      <c r="E1148" s="153"/>
      <c r="F1148" s="102"/>
      <c r="G1148" s="153"/>
      <c r="H1148" s="106"/>
      <c r="I1148" s="106"/>
      <c r="J1148" s="106"/>
      <c r="K1148" s="132"/>
    </row>
    <row r="1149" spans="1:11" s="3" customFormat="1" hidden="1">
      <c r="A1149" s="225"/>
      <c r="B1149" s="94" t="s">
        <v>48</v>
      </c>
      <c r="C1149" s="113"/>
      <c r="D1149" s="156"/>
      <c r="E1149" s="154"/>
      <c r="F1149" s="104"/>
      <c r="G1149" s="154"/>
      <c r="H1149" s="106"/>
      <c r="I1149" s="106">
        <f>I1151</f>
        <v>0</v>
      </c>
      <c r="J1149" s="106"/>
      <c r="K1149" s="132"/>
    </row>
    <row r="1150" spans="1:11" s="3" customFormat="1" hidden="1">
      <c r="A1150" s="225"/>
      <c r="B1150" s="182" t="s">
        <v>188</v>
      </c>
      <c r="C1150" s="113"/>
      <c r="D1150" s="156"/>
      <c r="E1150" s="154"/>
      <c r="F1150" s="104"/>
      <c r="G1150" s="154"/>
      <c r="H1150" s="106"/>
      <c r="I1150" s="106"/>
      <c r="J1150" s="106"/>
      <c r="K1150" s="132"/>
    </row>
    <row r="1151" spans="1:11" s="3" customFormat="1" hidden="1">
      <c r="A1151" s="225"/>
      <c r="B1151" s="94" t="s">
        <v>60</v>
      </c>
      <c r="C1151" s="113"/>
      <c r="D1151" s="156"/>
      <c r="E1151" s="154"/>
      <c r="F1151" s="104"/>
      <c r="G1151" s="154"/>
      <c r="H1151" s="106"/>
      <c r="I1151" s="106">
        <f>I1152</f>
        <v>0</v>
      </c>
      <c r="J1151" s="106"/>
      <c r="K1151" s="132"/>
    </row>
    <row r="1152" spans="1:11" s="3" customFormat="1" hidden="1">
      <c r="A1152" s="225"/>
      <c r="B1152" s="96" t="s">
        <v>49</v>
      </c>
      <c r="C1152" s="113"/>
      <c r="D1152" s="156"/>
      <c r="E1152" s="154"/>
      <c r="F1152" s="104"/>
      <c r="G1152" s="154"/>
      <c r="H1152" s="118"/>
      <c r="I1152" s="118">
        <f>I1153</f>
        <v>0</v>
      </c>
      <c r="J1152" s="118"/>
      <c r="K1152" s="132"/>
    </row>
    <row r="1153" spans="1:11" s="3" customFormat="1" hidden="1">
      <c r="A1153" s="225"/>
      <c r="B1153" s="244" t="s">
        <v>61</v>
      </c>
      <c r="C1153" s="113"/>
      <c r="D1153" s="156"/>
      <c r="E1153" s="154"/>
      <c r="F1153" s="104"/>
      <c r="G1153" s="154"/>
      <c r="H1153" s="118"/>
      <c r="I1153" s="118"/>
      <c r="J1153" s="118"/>
      <c r="K1153" s="132"/>
    </row>
    <row r="1154" spans="1:11" s="3" customFormat="1" hidden="1">
      <c r="A1154" s="225"/>
      <c r="B1154" s="244" t="s">
        <v>62</v>
      </c>
      <c r="C1154" s="113"/>
      <c r="D1154" s="156"/>
      <c r="E1154" s="154"/>
      <c r="F1154" s="104"/>
      <c r="G1154" s="154"/>
      <c r="H1154" s="118"/>
      <c r="I1154" s="118"/>
      <c r="J1154" s="118"/>
      <c r="K1154" s="132"/>
    </row>
    <row r="1155" spans="1:11" s="3" customFormat="1" hidden="1">
      <c r="A1155" s="223"/>
      <c r="B1155" s="94" t="s">
        <v>50</v>
      </c>
      <c r="C1155" s="111"/>
      <c r="D1155" s="155"/>
      <c r="E1155" s="153"/>
      <c r="F1155" s="102"/>
      <c r="G1155" s="153"/>
      <c r="H1155" s="106"/>
      <c r="I1155" s="106"/>
      <c r="J1155" s="106"/>
      <c r="K1155" s="132"/>
    </row>
    <row r="1156" spans="1:11" s="3" customFormat="1" hidden="1">
      <c r="A1156" s="225"/>
      <c r="B1156" s="244" t="s">
        <v>51</v>
      </c>
      <c r="C1156" s="113"/>
      <c r="D1156" s="156"/>
      <c r="E1156" s="154"/>
      <c r="F1156" s="104"/>
      <c r="G1156" s="154"/>
      <c r="H1156" s="118"/>
      <c r="I1156" s="118"/>
      <c r="J1156" s="118"/>
      <c r="K1156" s="132"/>
    </row>
    <row r="1157" spans="1:11" s="3" customFormat="1" hidden="1">
      <c r="A1157" s="225"/>
      <c r="B1157" s="244" t="s">
        <v>52</v>
      </c>
      <c r="C1157" s="113"/>
      <c r="D1157" s="156"/>
      <c r="E1157" s="154"/>
      <c r="F1157" s="104"/>
      <c r="G1157" s="154"/>
      <c r="H1157" s="118"/>
      <c r="I1157" s="118"/>
      <c r="J1157" s="118"/>
      <c r="K1157" s="132"/>
    </row>
    <row r="1158" spans="1:11" s="3" customFormat="1" ht="34.15" customHeight="1">
      <c r="A1158" s="225"/>
      <c r="B1158" s="234" t="s">
        <v>141</v>
      </c>
      <c r="C1158" s="229">
        <v>247</v>
      </c>
      <c r="D1158" s="230"/>
      <c r="E1158" s="216"/>
      <c r="F1158" s="217"/>
      <c r="G1158" s="216"/>
      <c r="H1158" s="164"/>
      <c r="I1158" s="164"/>
      <c r="J1158" s="164"/>
      <c r="K1158" s="132"/>
    </row>
    <row r="1159" spans="1:11" s="52" customFormat="1" ht="31.5">
      <c r="A1159" s="231">
        <v>91</v>
      </c>
      <c r="B1159" s="93" t="s">
        <v>240</v>
      </c>
      <c r="C1159" s="119"/>
      <c r="D1159" s="157" t="s">
        <v>128</v>
      </c>
      <c r="E1159" s="152" t="s">
        <v>125</v>
      </c>
      <c r="F1159" s="101">
        <v>70204</v>
      </c>
      <c r="G1159" s="152"/>
      <c r="H1159" s="115"/>
      <c r="I1159" s="115"/>
      <c r="J1159" s="115"/>
      <c r="K1159" s="118"/>
    </row>
    <row r="1160" spans="1:11" s="12" customFormat="1">
      <c r="A1160" s="236"/>
      <c r="B1160" s="94" t="s">
        <v>48</v>
      </c>
      <c r="C1160" s="119"/>
      <c r="D1160" s="157"/>
      <c r="E1160" s="152"/>
      <c r="F1160" s="101"/>
      <c r="G1160" s="152"/>
      <c r="H1160" s="115"/>
      <c r="I1160" s="115">
        <f>I1163+I1167</f>
        <v>0</v>
      </c>
      <c r="J1160" s="115"/>
      <c r="K1160" s="106">
        <v>353.6</v>
      </c>
    </row>
    <row r="1161" spans="1:11" s="350" customFormat="1" ht="12.75">
      <c r="A1161" s="380"/>
      <c r="B1161" s="304" t="s">
        <v>188</v>
      </c>
      <c r="C1161" s="330"/>
      <c r="D1161" s="331"/>
      <c r="E1161" s="362"/>
      <c r="F1161" s="363"/>
      <c r="G1161" s="362"/>
      <c r="H1161" s="364"/>
      <c r="I1161" s="364"/>
      <c r="J1161" s="364"/>
      <c r="K1161" s="334"/>
    </row>
    <row r="1162" spans="1:11" s="112" customFormat="1">
      <c r="A1162" s="223"/>
      <c r="B1162" s="94" t="s">
        <v>60</v>
      </c>
      <c r="C1162" s="119"/>
      <c r="D1162" s="157"/>
      <c r="E1162" s="152"/>
      <c r="F1162" s="101"/>
      <c r="G1162" s="152"/>
      <c r="H1162" s="115"/>
      <c r="I1162" s="115">
        <f>I1167</f>
        <v>0</v>
      </c>
      <c r="J1162" s="115"/>
      <c r="K1162" s="106">
        <v>353.6</v>
      </c>
    </row>
    <row r="1163" spans="1:11" s="3" customFormat="1">
      <c r="A1163" s="225"/>
      <c r="B1163" s="292" t="s">
        <v>49</v>
      </c>
      <c r="C1163" s="120"/>
      <c r="D1163" s="160"/>
      <c r="E1163" s="162"/>
      <c r="F1163" s="133"/>
      <c r="G1163" s="162"/>
      <c r="H1163" s="116"/>
      <c r="I1163" s="116">
        <f>I1164+I1165</f>
        <v>0</v>
      </c>
      <c r="J1163" s="116"/>
      <c r="K1163" s="118">
        <v>353.6</v>
      </c>
    </row>
    <row r="1164" spans="1:11" s="212" customFormat="1">
      <c r="A1164" s="233"/>
      <c r="B1164" s="293" t="s">
        <v>61</v>
      </c>
      <c r="C1164" s="256"/>
      <c r="D1164" s="257"/>
      <c r="E1164" s="271"/>
      <c r="F1164" s="272"/>
      <c r="G1164" s="271"/>
      <c r="H1164" s="187"/>
      <c r="I1164" s="187"/>
      <c r="J1164" s="187"/>
      <c r="K1164" s="117">
        <v>353.6</v>
      </c>
    </row>
    <row r="1165" spans="1:11" s="212" customFormat="1">
      <c r="A1165" s="233"/>
      <c r="B1165" s="293" t="s">
        <v>62</v>
      </c>
      <c r="C1165" s="256"/>
      <c r="D1165" s="257"/>
      <c r="E1165" s="271"/>
      <c r="F1165" s="272"/>
      <c r="G1165" s="271"/>
      <c r="H1165" s="187"/>
      <c r="I1165" s="187"/>
      <c r="J1165" s="187"/>
      <c r="K1165" s="117"/>
    </row>
    <row r="1166" spans="1:11" s="212" customFormat="1">
      <c r="A1166" s="233"/>
      <c r="B1166" s="293" t="s">
        <v>142</v>
      </c>
      <c r="C1166" s="256"/>
      <c r="D1166" s="257"/>
      <c r="E1166" s="271"/>
      <c r="F1166" s="272"/>
      <c r="G1166" s="271"/>
      <c r="H1166" s="187"/>
      <c r="I1166" s="187"/>
      <c r="J1166" s="211"/>
      <c r="K1166" s="117"/>
    </row>
    <row r="1167" spans="1:11" s="3" customFormat="1">
      <c r="A1167" s="223"/>
      <c r="B1167" s="291" t="s">
        <v>50</v>
      </c>
      <c r="C1167" s="119"/>
      <c r="D1167" s="157"/>
      <c r="E1167" s="152"/>
      <c r="F1167" s="101"/>
      <c r="G1167" s="152"/>
      <c r="H1167" s="115"/>
      <c r="I1167" s="115">
        <f>I1168-I1169</f>
        <v>0</v>
      </c>
      <c r="J1167" s="116"/>
      <c r="K1167" s="118"/>
    </row>
    <row r="1168" spans="1:11" s="212" customFormat="1">
      <c r="A1168" s="233"/>
      <c r="B1168" s="293" t="s">
        <v>51</v>
      </c>
      <c r="C1168" s="256"/>
      <c r="D1168" s="257"/>
      <c r="E1168" s="271"/>
      <c r="F1168" s="272"/>
      <c r="G1168" s="271"/>
      <c r="H1168" s="187"/>
      <c r="I1168" s="187"/>
      <c r="J1168" s="187"/>
      <c r="K1168" s="117"/>
    </row>
    <row r="1169" spans="1:11" s="212" customFormat="1">
      <c r="A1169" s="233"/>
      <c r="B1169" s="293" t="s">
        <v>52</v>
      </c>
      <c r="C1169" s="256"/>
      <c r="D1169" s="257"/>
      <c r="E1169" s="271"/>
      <c r="F1169" s="272"/>
      <c r="G1169" s="271"/>
      <c r="H1169" s="187"/>
      <c r="I1169" s="187"/>
      <c r="J1169" s="187"/>
      <c r="K1169" s="117"/>
    </row>
    <row r="1170" spans="1:11" s="3" customFormat="1" ht="37.5">
      <c r="A1170" s="225"/>
      <c r="B1170" s="234" t="s">
        <v>68</v>
      </c>
      <c r="C1170" s="229">
        <v>275</v>
      </c>
      <c r="D1170" s="230"/>
      <c r="E1170" s="216"/>
      <c r="F1170" s="217"/>
      <c r="G1170" s="216"/>
      <c r="H1170" s="164"/>
      <c r="I1170" s="164"/>
      <c r="J1170" s="164"/>
      <c r="K1170" s="132"/>
    </row>
    <row r="1171" spans="1:11" s="3" customFormat="1" ht="31.5">
      <c r="A1171" s="223">
        <v>92</v>
      </c>
      <c r="B1171" s="124" t="s">
        <v>67</v>
      </c>
      <c r="C1171" s="111"/>
      <c r="D1171" s="155" t="s">
        <v>131</v>
      </c>
      <c r="E1171" s="153" t="s">
        <v>125</v>
      </c>
      <c r="F1171" s="102">
        <v>70129</v>
      </c>
      <c r="G1171" s="153" t="s">
        <v>108</v>
      </c>
      <c r="H1171" s="106"/>
      <c r="I1171" s="106"/>
      <c r="J1171" s="115"/>
      <c r="K1171" s="91"/>
    </row>
    <row r="1172" spans="1:11" s="12" customFormat="1">
      <c r="A1172" s="236"/>
      <c r="B1172" s="94" t="s">
        <v>48</v>
      </c>
      <c r="C1172" s="214"/>
      <c r="D1172" s="215"/>
      <c r="E1172" s="216"/>
      <c r="F1172" s="217"/>
      <c r="G1172" s="216"/>
      <c r="H1172" s="106">
        <v>23.5</v>
      </c>
      <c r="I1172" s="106">
        <f>I1174</f>
        <v>647.8599999999999</v>
      </c>
      <c r="J1172" s="106">
        <v>1019.6</v>
      </c>
      <c r="K1172" s="164">
        <v>435.4</v>
      </c>
    </row>
    <row r="1173" spans="1:11" s="350" customFormat="1" ht="12.75">
      <c r="A1173" s="380"/>
      <c r="B1173" s="304" t="s">
        <v>188</v>
      </c>
      <c r="C1173" s="354"/>
      <c r="D1173" s="353"/>
      <c r="E1173" s="332"/>
      <c r="F1173" s="333"/>
      <c r="G1173" s="332"/>
      <c r="H1173" s="335"/>
      <c r="I1173" s="335"/>
      <c r="J1173" s="364"/>
      <c r="K1173" s="334"/>
    </row>
    <row r="1174" spans="1:11" s="112" customFormat="1">
      <c r="A1174" s="223"/>
      <c r="B1174" s="94" t="s">
        <v>60</v>
      </c>
      <c r="C1174" s="111"/>
      <c r="D1174" s="155"/>
      <c r="E1174" s="153"/>
      <c r="F1174" s="102"/>
      <c r="G1174" s="153"/>
      <c r="H1174" s="106">
        <f>H1175+H1179+H1178</f>
        <v>23.500000000000181</v>
      </c>
      <c r="I1174" s="106">
        <f>I1179+I1178</f>
        <v>647.8599999999999</v>
      </c>
      <c r="J1174" s="106">
        <v>1019.6</v>
      </c>
      <c r="K1174" s="106">
        <v>435.4</v>
      </c>
    </row>
    <row r="1175" spans="1:11" s="3" customFormat="1">
      <c r="A1175" s="225"/>
      <c r="B1175" s="292" t="s">
        <v>49</v>
      </c>
      <c r="C1175" s="113"/>
      <c r="D1175" s="156"/>
      <c r="E1175" s="154"/>
      <c r="F1175" s="104"/>
      <c r="G1175" s="154"/>
      <c r="H1175" s="118">
        <f>H1176+H1177</f>
        <v>2174.9</v>
      </c>
      <c r="I1175" s="118">
        <f>I1176+I1177</f>
        <v>0</v>
      </c>
      <c r="J1175" s="116">
        <v>0</v>
      </c>
      <c r="K1175" s="91">
        <v>0</v>
      </c>
    </row>
    <row r="1176" spans="1:11" s="212" customFormat="1">
      <c r="A1176" s="233"/>
      <c r="B1176" s="293" t="s">
        <v>61</v>
      </c>
      <c r="C1176" s="207"/>
      <c r="D1176" s="208"/>
      <c r="E1176" s="209"/>
      <c r="F1176" s="210"/>
      <c r="G1176" s="209"/>
      <c r="H1176" s="117">
        <v>2174.9</v>
      </c>
      <c r="I1176" s="117"/>
      <c r="J1176" s="187"/>
      <c r="K1176" s="117"/>
    </row>
    <row r="1177" spans="1:11" s="212" customFormat="1">
      <c r="A1177" s="233"/>
      <c r="B1177" s="293" t="s">
        <v>62</v>
      </c>
      <c r="C1177" s="207"/>
      <c r="D1177" s="208"/>
      <c r="E1177" s="209"/>
      <c r="F1177" s="210"/>
      <c r="G1177" s="209"/>
      <c r="H1177" s="117"/>
      <c r="I1177" s="117"/>
      <c r="J1177" s="187"/>
      <c r="K1177" s="117"/>
    </row>
    <row r="1178" spans="1:11" s="212" customFormat="1">
      <c r="A1178" s="233"/>
      <c r="B1178" s="293" t="s">
        <v>142</v>
      </c>
      <c r="C1178" s="207"/>
      <c r="D1178" s="208"/>
      <c r="E1178" s="209"/>
      <c r="F1178" s="210"/>
      <c r="G1178" s="209"/>
      <c r="H1178" s="117">
        <v>-26.8</v>
      </c>
      <c r="I1178" s="117">
        <v>-21.79</v>
      </c>
      <c r="J1178" s="211"/>
      <c r="K1178" s="117"/>
    </row>
    <row r="1179" spans="1:11" s="112" customFormat="1">
      <c r="A1179" s="223"/>
      <c r="B1179" s="291" t="s">
        <v>50</v>
      </c>
      <c r="C1179" s="111"/>
      <c r="D1179" s="155"/>
      <c r="E1179" s="153"/>
      <c r="F1179" s="102"/>
      <c r="G1179" s="153"/>
      <c r="H1179" s="106">
        <f>H1180-H1181</f>
        <v>-2124.6</v>
      </c>
      <c r="I1179" s="106">
        <f>I1180-I1181</f>
        <v>669.64999999999986</v>
      </c>
      <c r="J1179" s="106">
        <v>1019.6</v>
      </c>
      <c r="K1179" s="106">
        <v>435.4</v>
      </c>
    </row>
    <row r="1180" spans="1:11" s="212" customFormat="1">
      <c r="A1180" s="233"/>
      <c r="B1180" s="293" t="s">
        <v>51</v>
      </c>
      <c r="C1180" s="207"/>
      <c r="D1180" s="208"/>
      <c r="E1180" s="209"/>
      <c r="F1180" s="210"/>
      <c r="G1180" s="209"/>
      <c r="H1180" s="117"/>
      <c r="I1180" s="117">
        <v>2124.6</v>
      </c>
      <c r="J1180" s="187">
        <v>1455</v>
      </c>
      <c r="K1180" s="117">
        <v>435.4</v>
      </c>
    </row>
    <row r="1181" spans="1:11" s="212" customFormat="1">
      <c r="A1181" s="233"/>
      <c r="B1181" s="293" t="s">
        <v>52</v>
      </c>
      <c r="C1181" s="207"/>
      <c r="D1181" s="208"/>
      <c r="E1181" s="209"/>
      <c r="F1181" s="210"/>
      <c r="G1181" s="209"/>
      <c r="H1181" s="117">
        <v>2124.6</v>
      </c>
      <c r="I1181" s="117">
        <v>1454.95</v>
      </c>
      <c r="J1181" s="187">
        <v>435.4</v>
      </c>
      <c r="K1181" s="117"/>
    </row>
    <row r="1182" spans="1:11" s="3" customFormat="1" ht="18.75">
      <c r="A1182" s="225"/>
      <c r="B1182" s="234" t="s">
        <v>139</v>
      </c>
      <c r="C1182" s="229">
        <v>402</v>
      </c>
      <c r="D1182" s="230"/>
      <c r="E1182" s="216"/>
      <c r="F1182" s="217"/>
      <c r="G1182" s="216"/>
      <c r="H1182" s="164"/>
      <c r="I1182" s="164"/>
      <c r="J1182" s="116"/>
      <c r="K1182" s="132"/>
    </row>
    <row r="1183" spans="1:11" s="3" customFormat="1" ht="31.5">
      <c r="A1183" s="231">
        <v>93</v>
      </c>
      <c r="B1183" s="135" t="s">
        <v>140</v>
      </c>
      <c r="C1183" s="119"/>
      <c r="D1183" s="157" t="s">
        <v>123</v>
      </c>
      <c r="E1183" s="152" t="s">
        <v>123</v>
      </c>
      <c r="F1183" s="101">
        <v>70167</v>
      </c>
      <c r="G1183" s="152" t="s">
        <v>95</v>
      </c>
      <c r="H1183" s="115"/>
      <c r="I1183" s="115"/>
      <c r="J1183" s="116"/>
      <c r="K1183" s="132"/>
    </row>
    <row r="1184" spans="1:11" s="3" customFormat="1">
      <c r="A1184" s="231"/>
      <c r="B1184" s="94" t="s">
        <v>48</v>
      </c>
      <c r="C1184" s="119"/>
      <c r="D1184" s="157"/>
      <c r="E1184" s="152"/>
      <c r="F1184" s="101"/>
      <c r="G1184" s="152"/>
      <c r="H1184" s="115">
        <f>H1187+H1190</f>
        <v>0</v>
      </c>
      <c r="I1184" s="115">
        <f>I1187+I1190</f>
        <v>1354</v>
      </c>
      <c r="J1184" s="115">
        <v>1001.5</v>
      </c>
      <c r="K1184" s="132"/>
    </row>
    <row r="1185" spans="1:11" s="350" customFormat="1" ht="12.75">
      <c r="A1185" s="361"/>
      <c r="B1185" s="304" t="s">
        <v>188</v>
      </c>
      <c r="C1185" s="370"/>
      <c r="D1185" s="371"/>
      <c r="E1185" s="200"/>
      <c r="F1185" s="199"/>
      <c r="G1185" s="200"/>
      <c r="H1185" s="364"/>
      <c r="I1185" s="364"/>
      <c r="J1185" s="365"/>
      <c r="K1185" s="351"/>
    </row>
    <row r="1186" spans="1:11" s="3" customFormat="1">
      <c r="A1186" s="231"/>
      <c r="B1186" s="94" t="s">
        <v>60</v>
      </c>
      <c r="C1186" s="119"/>
      <c r="D1186" s="157"/>
      <c r="E1186" s="152"/>
      <c r="F1186" s="101"/>
      <c r="G1186" s="152"/>
      <c r="H1186" s="115">
        <f>H1187</f>
        <v>0</v>
      </c>
      <c r="I1186" s="115">
        <f>I1187</f>
        <v>1354</v>
      </c>
      <c r="J1186" s="115">
        <v>1001.5</v>
      </c>
      <c r="K1186" s="132"/>
    </row>
    <row r="1187" spans="1:11" s="3" customFormat="1">
      <c r="A1187" s="231"/>
      <c r="B1187" s="292" t="s">
        <v>49</v>
      </c>
      <c r="C1187" s="120"/>
      <c r="D1187" s="160"/>
      <c r="E1187" s="162"/>
      <c r="F1187" s="133"/>
      <c r="G1187" s="162"/>
      <c r="H1187" s="116">
        <f>H1188+H1189</f>
        <v>0</v>
      </c>
      <c r="I1187" s="116">
        <f>I1188+I1189</f>
        <v>1354</v>
      </c>
      <c r="J1187" s="116">
        <v>1001.5</v>
      </c>
      <c r="K1187" s="132"/>
    </row>
    <row r="1188" spans="1:11" s="212" customFormat="1">
      <c r="A1188" s="270"/>
      <c r="B1188" s="293" t="s">
        <v>61</v>
      </c>
      <c r="C1188" s="256"/>
      <c r="D1188" s="257"/>
      <c r="E1188" s="271"/>
      <c r="F1188" s="272"/>
      <c r="G1188" s="271"/>
      <c r="H1188" s="187"/>
      <c r="I1188" s="187">
        <v>1354</v>
      </c>
      <c r="J1188" s="187">
        <v>1001.5</v>
      </c>
      <c r="K1188" s="259"/>
    </row>
    <row r="1189" spans="1:11" s="212" customFormat="1">
      <c r="A1189" s="270"/>
      <c r="B1189" s="293" t="s">
        <v>62</v>
      </c>
      <c r="C1189" s="256"/>
      <c r="D1189" s="257"/>
      <c r="E1189" s="271"/>
      <c r="F1189" s="272"/>
      <c r="G1189" s="271"/>
      <c r="H1189" s="187"/>
      <c r="I1189" s="187"/>
      <c r="J1189" s="187"/>
      <c r="K1189" s="259"/>
    </row>
    <row r="1190" spans="1:11" s="3" customFormat="1">
      <c r="A1190" s="231"/>
      <c r="B1190" s="291" t="s">
        <v>50</v>
      </c>
      <c r="C1190" s="119"/>
      <c r="D1190" s="157"/>
      <c r="E1190" s="152"/>
      <c r="F1190" s="101"/>
      <c r="G1190" s="152"/>
      <c r="H1190" s="115"/>
      <c r="I1190" s="115"/>
      <c r="J1190" s="116"/>
      <c r="K1190" s="132"/>
    </row>
    <row r="1191" spans="1:11" s="3" customFormat="1">
      <c r="A1191" s="231"/>
      <c r="B1191" s="293" t="s">
        <v>51</v>
      </c>
      <c r="C1191" s="120"/>
      <c r="D1191" s="160"/>
      <c r="E1191" s="162"/>
      <c r="F1191" s="133"/>
      <c r="G1191" s="162"/>
      <c r="H1191" s="116"/>
      <c r="I1191" s="116"/>
      <c r="J1191" s="164"/>
      <c r="K1191" s="132"/>
    </row>
    <row r="1192" spans="1:11" s="3" customFormat="1">
      <c r="A1192" s="231"/>
      <c r="B1192" s="293" t="s">
        <v>52</v>
      </c>
      <c r="C1192" s="120"/>
      <c r="D1192" s="160"/>
      <c r="E1192" s="162"/>
      <c r="F1192" s="133"/>
      <c r="G1192" s="162"/>
      <c r="H1192" s="116"/>
      <c r="I1192" s="116"/>
      <c r="J1192" s="106"/>
      <c r="K1192" s="132"/>
    </row>
    <row r="1193" spans="1:11" s="3" customFormat="1" ht="47.25">
      <c r="A1193" s="231">
        <v>94</v>
      </c>
      <c r="B1193" s="135" t="s">
        <v>180</v>
      </c>
      <c r="C1193" s="120"/>
      <c r="D1193" s="157" t="s">
        <v>123</v>
      </c>
      <c r="E1193" s="152" t="s">
        <v>123</v>
      </c>
      <c r="F1193" s="101">
        <v>70186</v>
      </c>
      <c r="G1193" s="152" t="s">
        <v>181</v>
      </c>
      <c r="H1193" s="116"/>
      <c r="I1193" s="116"/>
      <c r="J1193" s="115"/>
      <c r="K1193" s="132"/>
    </row>
    <row r="1194" spans="1:11" s="3" customFormat="1">
      <c r="A1194" s="231"/>
      <c r="B1194" s="94" t="s">
        <v>48</v>
      </c>
      <c r="C1194" s="120"/>
      <c r="D1194" s="160"/>
      <c r="E1194" s="162"/>
      <c r="F1194" s="133"/>
      <c r="G1194" s="162"/>
      <c r="H1194" s="116"/>
      <c r="I1194" s="115">
        <v>0</v>
      </c>
      <c r="J1194" s="115">
        <v>462.7</v>
      </c>
      <c r="K1194" s="132"/>
    </row>
    <row r="1195" spans="1:11" s="350" customFormat="1" ht="12.75">
      <c r="A1195" s="361"/>
      <c r="B1195" s="304" t="s">
        <v>188</v>
      </c>
      <c r="C1195" s="330"/>
      <c r="D1195" s="331"/>
      <c r="E1195" s="362"/>
      <c r="F1195" s="363"/>
      <c r="G1195" s="362"/>
      <c r="H1195" s="365"/>
      <c r="I1195" s="364"/>
      <c r="J1195" s="364"/>
      <c r="K1195" s="351"/>
    </row>
    <row r="1196" spans="1:11" s="3" customFormat="1">
      <c r="A1196" s="231"/>
      <c r="B1196" s="94" t="s">
        <v>60</v>
      </c>
      <c r="C1196" s="120"/>
      <c r="D1196" s="160"/>
      <c r="E1196" s="162"/>
      <c r="F1196" s="133"/>
      <c r="G1196" s="162"/>
      <c r="H1196" s="116"/>
      <c r="I1196" s="115">
        <v>0</v>
      </c>
      <c r="J1196" s="115">
        <v>462.7</v>
      </c>
      <c r="K1196" s="132"/>
    </row>
    <row r="1197" spans="1:11" s="3" customFormat="1">
      <c r="A1197" s="231"/>
      <c r="B1197" s="292" t="s">
        <v>49</v>
      </c>
      <c r="C1197" s="120"/>
      <c r="D1197" s="160"/>
      <c r="E1197" s="162"/>
      <c r="F1197" s="133"/>
      <c r="G1197" s="162"/>
      <c r="H1197" s="116"/>
      <c r="I1197" s="118">
        <v>538.9</v>
      </c>
      <c r="J1197" s="118">
        <v>0</v>
      </c>
      <c r="K1197" s="118"/>
    </row>
    <row r="1198" spans="1:11" s="212" customFormat="1" ht="15" customHeight="1">
      <c r="A1198" s="270"/>
      <c r="B1198" s="293" t="s">
        <v>61</v>
      </c>
      <c r="C1198" s="256"/>
      <c r="D1198" s="257"/>
      <c r="E1198" s="271"/>
      <c r="F1198" s="272"/>
      <c r="G1198" s="271"/>
      <c r="H1198" s="187"/>
      <c r="I1198" s="117">
        <v>538.9</v>
      </c>
      <c r="J1198" s="194"/>
      <c r="K1198" s="117"/>
    </row>
    <row r="1199" spans="1:11" s="212" customFormat="1" ht="15" customHeight="1">
      <c r="A1199" s="270"/>
      <c r="B1199" s="293" t="s">
        <v>62</v>
      </c>
      <c r="C1199" s="256"/>
      <c r="D1199" s="257"/>
      <c r="E1199" s="271"/>
      <c r="F1199" s="272"/>
      <c r="G1199" s="271"/>
      <c r="H1199" s="187"/>
      <c r="I1199" s="117"/>
      <c r="J1199" s="194"/>
      <c r="K1199" s="117"/>
    </row>
    <row r="1200" spans="1:11" s="212" customFormat="1">
      <c r="A1200" s="270"/>
      <c r="B1200" s="293" t="s">
        <v>142</v>
      </c>
      <c r="C1200" s="256"/>
      <c r="D1200" s="257"/>
      <c r="E1200" s="271"/>
      <c r="F1200" s="272"/>
      <c r="G1200" s="271"/>
      <c r="H1200" s="187"/>
      <c r="I1200" s="117">
        <v>-18</v>
      </c>
      <c r="J1200" s="194"/>
      <c r="K1200" s="117"/>
    </row>
    <row r="1201" spans="1:11" s="3" customFormat="1">
      <c r="A1201" s="231"/>
      <c r="B1201" s="291" t="s">
        <v>50</v>
      </c>
      <c r="C1201" s="120"/>
      <c r="D1201" s="160"/>
      <c r="E1201" s="162"/>
      <c r="F1201" s="133"/>
      <c r="G1201" s="162"/>
      <c r="H1201" s="116"/>
      <c r="I1201" s="106">
        <v>-520.9</v>
      </c>
      <c r="J1201" s="106">
        <v>462.7</v>
      </c>
      <c r="K1201" s="118"/>
    </row>
    <row r="1202" spans="1:11" s="212" customFormat="1">
      <c r="A1202" s="277"/>
      <c r="B1202" s="293" t="s">
        <v>51</v>
      </c>
      <c r="C1202" s="256"/>
      <c r="D1202" s="257"/>
      <c r="E1202" s="271"/>
      <c r="F1202" s="272"/>
      <c r="G1202" s="271"/>
      <c r="H1202" s="187"/>
      <c r="I1202" s="117"/>
      <c r="J1202" s="117">
        <v>462.7</v>
      </c>
      <c r="K1202" s="117"/>
    </row>
    <row r="1203" spans="1:11" s="212" customFormat="1">
      <c r="A1203" s="277"/>
      <c r="B1203" s="293" t="s">
        <v>52</v>
      </c>
      <c r="C1203" s="256"/>
      <c r="D1203" s="257"/>
      <c r="E1203" s="271"/>
      <c r="F1203" s="272"/>
      <c r="G1203" s="271"/>
      <c r="H1203" s="187"/>
      <c r="I1203" s="117">
        <v>520.9</v>
      </c>
      <c r="J1203" s="117"/>
      <c r="K1203" s="117"/>
    </row>
    <row r="1204" spans="1:11" s="3" customFormat="1" ht="47.25">
      <c r="A1204" s="231">
        <v>95</v>
      </c>
      <c r="B1204" s="135" t="s">
        <v>177</v>
      </c>
      <c r="C1204" s="119"/>
      <c r="D1204" s="157" t="s">
        <v>123</v>
      </c>
      <c r="E1204" s="152" t="s">
        <v>123</v>
      </c>
      <c r="F1204" s="101">
        <v>70181</v>
      </c>
      <c r="G1204" s="152" t="s">
        <v>95</v>
      </c>
      <c r="H1204" s="115"/>
      <c r="I1204" s="118"/>
      <c r="J1204" s="106"/>
      <c r="K1204" s="118"/>
    </row>
    <row r="1205" spans="1:11" s="3" customFormat="1">
      <c r="A1205" s="231"/>
      <c r="B1205" s="94" t="s">
        <v>48</v>
      </c>
      <c r="C1205" s="119"/>
      <c r="D1205" s="157"/>
      <c r="E1205" s="152"/>
      <c r="F1205" s="101"/>
      <c r="G1205" s="152"/>
      <c r="H1205" s="115">
        <f>H1208+H1212</f>
        <v>0</v>
      </c>
      <c r="I1205" s="115">
        <v>336.40000000000003</v>
      </c>
      <c r="J1205" s="115">
        <v>100</v>
      </c>
      <c r="K1205" s="132"/>
    </row>
    <row r="1206" spans="1:11" s="350" customFormat="1" ht="12.75">
      <c r="A1206" s="361"/>
      <c r="B1206" s="304" t="s">
        <v>188</v>
      </c>
      <c r="C1206" s="370"/>
      <c r="D1206" s="371"/>
      <c r="E1206" s="200"/>
      <c r="F1206" s="199"/>
      <c r="G1206" s="200"/>
      <c r="H1206" s="364"/>
      <c r="I1206" s="364"/>
      <c r="J1206" s="364"/>
      <c r="K1206" s="351"/>
    </row>
    <row r="1207" spans="1:11" s="3" customFormat="1">
      <c r="A1207" s="231"/>
      <c r="B1207" s="94" t="s">
        <v>60</v>
      </c>
      <c r="C1207" s="119"/>
      <c r="D1207" s="157"/>
      <c r="E1207" s="152"/>
      <c r="F1207" s="101"/>
      <c r="G1207" s="152"/>
      <c r="H1207" s="115">
        <f>H1208</f>
        <v>0</v>
      </c>
      <c r="I1207" s="115">
        <v>336.40000000000003</v>
      </c>
      <c r="J1207" s="115">
        <v>100</v>
      </c>
      <c r="K1207" s="132"/>
    </row>
    <row r="1208" spans="1:11" s="3" customFormat="1">
      <c r="A1208" s="231"/>
      <c r="B1208" s="298" t="s">
        <v>49</v>
      </c>
      <c r="C1208" s="120"/>
      <c r="D1208" s="160"/>
      <c r="E1208" s="162"/>
      <c r="F1208" s="133"/>
      <c r="G1208" s="162"/>
      <c r="H1208" s="116">
        <f>H1209+H1210</f>
        <v>0</v>
      </c>
      <c r="I1208" s="116">
        <v>348.3</v>
      </c>
      <c r="J1208" s="116">
        <v>100</v>
      </c>
      <c r="K1208" s="132"/>
    </row>
    <row r="1209" spans="1:11" s="212" customFormat="1">
      <c r="A1209" s="277"/>
      <c r="B1209" s="300" t="s">
        <v>61</v>
      </c>
      <c r="C1209" s="256"/>
      <c r="D1209" s="257"/>
      <c r="E1209" s="271"/>
      <c r="F1209" s="272"/>
      <c r="G1209" s="271"/>
      <c r="H1209" s="187"/>
      <c r="I1209" s="187">
        <v>348.3</v>
      </c>
      <c r="J1209" s="187">
        <v>100</v>
      </c>
      <c r="K1209" s="259"/>
    </row>
    <row r="1210" spans="1:11" s="212" customFormat="1">
      <c r="A1210" s="277"/>
      <c r="B1210" s="300" t="s">
        <v>62</v>
      </c>
      <c r="C1210" s="256"/>
      <c r="D1210" s="257"/>
      <c r="E1210" s="271"/>
      <c r="F1210" s="272"/>
      <c r="G1210" s="271"/>
      <c r="H1210" s="187"/>
      <c r="I1210" s="187"/>
      <c r="J1210" s="187"/>
      <c r="K1210" s="259"/>
    </row>
    <row r="1211" spans="1:11" s="212" customFormat="1">
      <c r="A1211" s="277"/>
      <c r="B1211" s="300" t="s">
        <v>142</v>
      </c>
      <c r="C1211" s="256"/>
      <c r="D1211" s="257"/>
      <c r="E1211" s="271"/>
      <c r="F1211" s="272"/>
      <c r="G1211" s="271"/>
      <c r="H1211" s="187"/>
      <c r="I1211" s="187">
        <v>3.3</v>
      </c>
      <c r="J1211" s="187"/>
      <c r="K1211" s="259"/>
    </row>
    <row r="1212" spans="1:11" s="3" customFormat="1">
      <c r="A1212" s="231"/>
      <c r="B1212" s="290" t="s">
        <v>50</v>
      </c>
      <c r="C1212" s="119"/>
      <c r="D1212" s="157"/>
      <c r="E1212" s="152"/>
      <c r="F1212" s="101"/>
      <c r="G1212" s="152"/>
      <c r="H1212" s="115"/>
      <c r="I1212" s="115">
        <v>-15.2</v>
      </c>
      <c r="J1212" s="115"/>
      <c r="K1212" s="132"/>
    </row>
    <row r="1213" spans="1:11" s="212" customFormat="1">
      <c r="A1213" s="270"/>
      <c r="B1213" s="299" t="s">
        <v>51</v>
      </c>
      <c r="C1213" s="256"/>
      <c r="D1213" s="257"/>
      <c r="E1213" s="271"/>
      <c r="F1213" s="272"/>
      <c r="G1213" s="271"/>
      <c r="H1213" s="187"/>
      <c r="I1213" s="259"/>
      <c r="J1213" s="187"/>
      <c r="K1213" s="259"/>
    </row>
    <row r="1214" spans="1:11" s="212" customFormat="1">
      <c r="A1214" s="270"/>
      <c r="B1214" s="299" t="s">
        <v>52</v>
      </c>
      <c r="C1214" s="256"/>
      <c r="D1214" s="257"/>
      <c r="E1214" s="271"/>
      <c r="F1214" s="272"/>
      <c r="G1214" s="271"/>
      <c r="H1214" s="187"/>
      <c r="I1214" s="272">
        <v>15.2</v>
      </c>
      <c r="J1214" s="272"/>
      <c r="K1214" s="259"/>
    </row>
    <row r="1215" spans="1:11" s="3" customFormat="1" ht="18.75">
      <c r="A1215" s="225"/>
      <c r="B1215" s="234" t="s">
        <v>202</v>
      </c>
      <c r="C1215" s="229">
        <v>408</v>
      </c>
      <c r="D1215" s="230"/>
      <c r="E1215" s="216"/>
      <c r="F1215" s="217"/>
      <c r="G1215" s="216"/>
      <c r="H1215" s="116"/>
      <c r="I1215" s="217"/>
      <c r="J1215" s="217"/>
      <c r="K1215" s="132"/>
    </row>
    <row r="1216" spans="1:11" s="3" customFormat="1" ht="31.5">
      <c r="A1216" s="223">
        <v>96</v>
      </c>
      <c r="B1216" s="124" t="s">
        <v>33</v>
      </c>
      <c r="C1216" s="119"/>
      <c r="D1216" s="157" t="s">
        <v>166</v>
      </c>
      <c r="E1216" s="155" t="s">
        <v>124</v>
      </c>
      <c r="F1216" s="101">
        <v>70105</v>
      </c>
      <c r="G1216" s="152" t="s">
        <v>201</v>
      </c>
      <c r="H1216" s="116"/>
      <c r="I1216" s="129"/>
      <c r="J1216" s="116"/>
      <c r="K1216" s="91"/>
    </row>
    <row r="1217" spans="1:11" s="112" customFormat="1">
      <c r="A1217" s="226"/>
      <c r="B1217" s="94" t="s">
        <v>48</v>
      </c>
      <c r="C1217" s="119"/>
      <c r="D1217" s="157"/>
      <c r="E1217" s="152"/>
      <c r="F1217" s="101"/>
      <c r="G1217" s="152"/>
      <c r="H1217" s="115"/>
      <c r="I1217" s="130"/>
      <c r="J1217" s="115">
        <v>1079.3</v>
      </c>
      <c r="K1217" s="106">
        <v>406.50122171945696</v>
      </c>
    </row>
    <row r="1218" spans="1:11" s="326" customFormat="1" ht="12.75">
      <c r="A1218" s="314"/>
      <c r="B1218" s="315" t="s">
        <v>188</v>
      </c>
      <c r="C1218" s="324"/>
      <c r="D1218" s="325"/>
      <c r="E1218" s="166"/>
      <c r="F1218" s="165"/>
      <c r="G1218" s="166"/>
      <c r="H1218" s="359"/>
      <c r="I1218" s="355"/>
      <c r="J1218" s="359"/>
      <c r="K1218" s="318"/>
    </row>
    <row r="1219" spans="1:11" s="112" customFormat="1">
      <c r="A1219" s="223"/>
      <c r="B1219" s="94" t="s">
        <v>60</v>
      </c>
      <c r="C1219" s="119"/>
      <c r="D1219" s="157"/>
      <c r="E1219" s="152"/>
      <c r="F1219" s="101"/>
      <c r="G1219" s="152"/>
      <c r="H1219" s="115"/>
      <c r="I1219" s="130"/>
      <c r="J1219" s="115">
        <v>1079.3</v>
      </c>
      <c r="K1219" s="106">
        <v>406.50122171945696</v>
      </c>
    </row>
    <row r="1220" spans="1:11" s="3" customFormat="1">
      <c r="A1220" s="225"/>
      <c r="B1220" s="292" t="s">
        <v>49</v>
      </c>
      <c r="C1220" s="120"/>
      <c r="D1220" s="160"/>
      <c r="E1220" s="162"/>
      <c r="F1220" s="133"/>
      <c r="G1220" s="162"/>
      <c r="H1220" s="116"/>
      <c r="I1220" s="129"/>
      <c r="J1220" s="116">
        <v>1079.3</v>
      </c>
      <c r="K1220" s="91">
        <v>406.50122171945696</v>
      </c>
    </row>
    <row r="1221" spans="1:11" s="212" customFormat="1">
      <c r="A1221" s="233"/>
      <c r="B1221" s="293" t="s">
        <v>61</v>
      </c>
      <c r="C1221" s="256"/>
      <c r="D1221" s="257"/>
      <c r="E1221" s="271"/>
      <c r="F1221" s="272"/>
      <c r="G1221" s="271"/>
      <c r="H1221" s="187"/>
      <c r="I1221" s="259"/>
      <c r="J1221" s="187">
        <v>1079.3</v>
      </c>
      <c r="K1221" s="117">
        <v>406.50122171945696</v>
      </c>
    </row>
    <row r="1222" spans="1:11" s="212" customFormat="1">
      <c r="A1222" s="233"/>
      <c r="B1222" s="293" t="s">
        <v>62</v>
      </c>
      <c r="C1222" s="256"/>
      <c r="D1222" s="257"/>
      <c r="E1222" s="271"/>
      <c r="F1222" s="272"/>
      <c r="G1222" s="271"/>
      <c r="H1222" s="187"/>
      <c r="I1222" s="259"/>
      <c r="J1222" s="187"/>
      <c r="K1222" s="117"/>
    </row>
    <row r="1223" spans="1:11" s="212" customFormat="1">
      <c r="A1223" s="233"/>
      <c r="B1223" s="293" t="s">
        <v>142</v>
      </c>
      <c r="C1223" s="256"/>
      <c r="D1223" s="257"/>
      <c r="E1223" s="271"/>
      <c r="F1223" s="272"/>
      <c r="G1223" s="271"/>
      <c r="H1223" s="187"/>
      <c r="I1223" s="259"/>
      <c r="J1223" s="187"/>
      <c r="K1223" s="117"/>
    </row>
    <row r="1224" spans="1:11" s="212" customFormat="1">
      <c r="A1224" s="233"/>
      <c r="B1224" s="293" t="s">
        <v>144</v>
      </c>
      <c r="C1224" s="256"/>
      <c r="D1224" s="257"/>
      <c r="E1224" s="271"/>
      <c r="F1224" s="272"/>
      <c r="G1224" s="271"/>
      <c r="H1224" s="187"/>
      <c r="I1224" s="259"/>
      <c r="J1224" s="187"/>
      <c r="K1224" s="117"/>
    </row>
    <row r="1225" spans="1:11" s="3" customFormat="1">
      <c r="A1225" s="223"/>
      <c r="B1225" s="291" t="s">
        <v>50</v>
      </c>
      <c r="C1225" s="120"/>
      <c r="D1225" s="160"/>
      <c r="E1225" s="162"/>
      <c r="F1225" s="133"/>
      <c r="G1225" s="162"/>
      <c r="H1225" s="116"/>
      <c r="I1225" s="129"/>
      <c r="J1225" s="116"/>
      <c r="K1225" s="91"/>
    </row>
    <row r="1226" spans="1:11" s="212" customFormat="1">
      <c r="A1226" s="233"/>
      <c r="B1226" s="293" t="s">
        <v>51</v>
      </c>
      <c r="C1226" s="256"/>
      <c r="D1226" s="257"/>
      <c r="E1226" s="271"/>
      <c r="F1226" s="272"/>
      <c r="G1226" s="271"/>
      <c r="H1226" s="187"/>
      <c r="I1226" s="259"/>
      <c r="J1226" s="187"/>
      <c r="K1226" s="117"/>
    </row>
    <row r="1227" spans="1:11" s="212" customFormat="1">
      <c r="A1227" s="233"/>
      <c r="B1227" s="293" t="s">
        <v>52</v>
      </c>
      <c r="C1227" s="256"/>
      <c r="D1227" s="257"/>
      <c r="E1227" s="271"/>
      <c r="F1227" s="272"/>
      <c r="G1227" s="271"/>
      <c r="H1227" s="187"/>
      <c r="I1227" s="259"/>
      <c r="J1227" s="187"/>
      <c r="K1227" s="117"/>
    </row>
    <row r="1228" spans="1:11" s="3" customFormat="1">
      <c r="A1228" s="223">
        <v>97</v>
      </c>
      <c r="B1228" s="124" t="s">
        <v>32</v>
      </c>
      <c r="C1228" s="111"/>
      <c r="D1228" s="155" t="s">
        <v>166</v>
      </c>
      <c r="E1228" s="155" t="s">
        <v>126</v>
      </c>
      <c r="F1228" s="102">
        <v>70085</v>
      </c>
      <c r="G1228" s="153" t="s">
        <v>91</v>
      </c>
      <c r="H1228" s="116"/>
      <c r="I1228" s="129"/>
      <c r="J1228" s="116"/>
      <c r="K1228" s="132"/>
    </row>
    <row r="1229" spans="1:11" s="3" customFormat="1">
      <c r="A1229" s="224"/>
      <c r="B1229" s="94" t="s">
        <v>48</v>
      </c>
      <c r="C1229" s="113"/>
      <c r="D1229" s="156"/>
      <c r="E1229" s="156"/>
      <c r="F1229" s="104"/>
      <c r="G1229" s="154"/>
      <c r="H1229" s="116"/>
      <c r="I1229" s="129"/>
      <c r="J1229" s="115">
        <v>20</v>
      </c>
      <c r="K1229" s="132"/>
    </row>
    <row r="1230" spans="1:11" s="326" customFormat="1" ht="12.75">
      <c r="A1230" s="314"/>
      <c r="B1230" s="315" t="s">
        <v>188</v>
      </c>
      <c r="C1230" s="340"/>
      <c r="D1230" s="341"/>
      <c r="E1230" s="341"/>
      <c r="F1230" s="316"/>
      <c r="G1230" s="317"/>
      <c r="H1230" s="359"/>
      <c r="I1230" s="355"/>
      <c r="J1230" s="358"/>
      <c r="K1230" s="355"/>
    </row>
    <row r="1231" spans="1:11" s="3" customFormat="1">
      <c r="A1231" s="225"/>
      <c r="B1231" s="94" t="s">
        <v>60</v>
      </c>
      <c r="C1231" s="113"/>
      <c r="D1231" s="156"/>
      <c r="E1231" s="156"/>
      <c r="F1231" s="104"/>
      <c r="G1231" s="154"/>
      <c r="H1231" s="116"/>
      <c r="I1231" s="129"/>
      <c r="J1231" s="115">
        <v>20</v>
      </c>
      <c r="K1231" s="132"/>
    </row>
    <row r="1232" spans="1:11" s="3" customFormat="1">
      <c r="A1232" s="225"/>
      <c r="B1232" s="292" t="s">
        <v>49</v>
      </c>
      <c r="C1232" s="113"/>
      <c r="D1232" s="156"/>
      <c r="E1232" s="156"/>
      <c r="F1232" s="104"/>
      <c r="G1232" s="154"/>
      <c r="H1232" s="116"/>
      <c r="I1232" s="129"/>
      <c r="J1232" s="116"/>
      <c r="K1232" s="132"/>
    </row>
    <row r="1233" spans="1:11" s="212" customFormat="1">
      <c r="A1233" s="233"/>
      <c r="B1233" s="293" t="s">
        <v>61</v>
      </c>
      <c r="C1233" s="207"/>
      <c r="D1233" s="208"/>
      <c r="E1233" s="208"/>
      <c r="F1233" s="210"/>
      <c r="G1233" s="209"/>
      <c r="H1233" s="187"/>
      <c r="I1233" s="259"/>
      <c r="J1233" s="187"/>
      <c r="K1233" s="259"/>
    </row>
    <row r="1234" spans="1:11" s="212" customFormat="1">
      <c r="A1234" s="233"/>
      <c r="B1234" s="293" t="s">
        <v>62</v>
      </c>
      <c r="C1234" s="207"/>
      <c r="D1234" s="208"/>
      <c r="E1234" s="208"/>
      <c r="F1234" s="210"/>
      <c r="G1234" s="209"/>
      <c r="H1234" s="187"/>
      <c r="I1234" s="259"/>
      <c r="J1234" s="187"/>
      <c r="K1234" s="259"/>
    </row>
    <row r="1235" spans="1:11" s="212" customFormat="1">
      <c r="A1235" s="233"/>
      <c r="B1235" s="293" t="s">
        <v>142</v>
      </c>
      <c r="C1235" s="207"/>
      <c r="D1235" s="208"/>
      <c r="E1235" s="208"/>
      <c r="F1235" s="210"/>
      <c r="G1235" s="209"/>
      <c r="H1235" s="187"/>
      <c r="I1235" s="259"/>
      <c r="J1235" s="187"/>
      <c r="K1235" s="259"/>
    </row>
    <row r="1236" spans="1:11" s="212" customFormat="1">
      <c r="A1236" s="233"/>
      <c r="B1236" s="293" t="s">
        <v>147</v>
      </c>
      <c r="C1236" s="207"/>
      <c r="D1236" s="208"/>
      <c r="E1236" s="208"/>
      <c r="F1236" s="210"/>
      <c r="G1236" s="209"/>
      <c r="H1236" s="187"/>
      <c r="I1236" s="259"/>
      <c r="J1236" s="187"/>
      <c r="K1236" s="259"/>
    </row>
    <row r="1237" spans="1:11" s="212" customFormat="1">
      <c r="A1237" s="233"/>
      <c r="B1237" s="293" t="s">
        <v>144</v>
      </c>
      <c r="C1237" s="207"/>
      <c r="D1237" s="208"/>
      <c r="E1237" s="208"/>
      <c r="F1237" s="210"/>
      <c r="G1237" s="209"/>
      <c r="H1237" s="187"/>
      <c r="I1237" s="259"/>
      <c r="J1237" s="187">
        <v>20</v>
      </c>
      <c r="K1237" s="259"/>
    </row>
    <row r="1238" spans="1:11" s="3" customFormat="1">
      <c r="A1238" s="223"/>
      <c r="B1238" s="291" t="s">
        <v>50</v>
      </c>
      <c r="C1238" s="111"/>
      <c r="D1238" s="155"/>
      <c r="E1238" s="155"/>
      <c r="F1238" s="102"/>
      <c r="G1238" s="153"/>
      <c r="H1238" s="116"/>
      <c r="I1238" s="129"/>
      <c r="J1238" s="116"/>
      <c r="K1238" s="132"/>
    </row>
    <row r="1239" spans="1:11" s="212" customFormat="1">
      <c r="A1239" s="233"/>
      <c r="B1239" s="293" t="s">
        <v>51</v>
      </c>
      <c r="C1239" s="207"/>
      <c r="D1239" s="208"/>
      <c r="E1239" s="208"/>
      <c r="F1239" s="210"/>
      <c r="G1239" s="209"/>
      <c r="H1239" s="187"/>
      <c r="I1239" s="259"/>
      <c r="J1239" s="187"/>
      <c r="K1239" s="259"/>
    </row>
    <row r="1240" spans="1:11" s="212" customFormat="1">
      <c r="A1240" s="233"/>
      <c r="B1240" s="293" t="s">
        <v>52</v>
      </c>
      <c r="C1240" s="207"/>
      <c r="D1240" s="208"/>
      <c r="E1240" s="208"/>
      <c r="F1240" s="210"/>
      <c r="G1240" s="209"/>
      <c r="H1240" s="187"/>
      <c r="I1240" s="259"/>
      <c r="J1240" s="187"/>
      <c r="K1240" s="259"/>
    </row>
    <row r="1241" spans="1:11" s="141" customFormat="1" ht="18.75">
      <c r="A1241" s="225"/>
      <c r="B1241" s="234" t="s">
        <v>31</v>
      </c>
      <c r="C1241" s="229">
        <v>501</v>
      </c>
      <c r="D1241" s="230"/>
      <c r="E1241" s="216"/>
      <c r="F1241" s="217"/>
      <c r="G1241" s="216"/>
      <c r="H1241" s="164"/>
      <c r="I1241" s="164"/>
      <c r="J1241" s="116"/>
      <c r="K1241" s="132"/>
    </row>
    <row r="1242" spans="1:11" s="108" customFormat="1">
      <c r="A1242" s="223">
        <v>98</v>
      </c>
      <c r="B1242" s="124" t="s">
        <v>32</v>
      </c>
      <c r="C1242" s="111"/>
      <c r="D1242" s="155" t="s">
        <v>166</v>
      </c>
      <c r="E1242" s="155" t="s">
        <v>126</v>
      </c>
      <c r="F1242" s="102">
        <v>70085</v>
      </c>
      <c r="G1242" s="153" t="s">
        <v>91</v>
      </c>
      <c r="H1242" s="106"/>
      <c r="I1242" s="106"/>
      <c r="J1242" s="116"/>
      <c r="K1242" s="118"/>
    </row>
    <row r="1243" spans="1:11" s="108" customFormat="1">
      <c r="A1243" s="226"/>
      <c r="B1243" s="94" t="s">
        <v>48</v>
      </c>
      <c r="C1243" s="111"/>
      <c r="D1243" s="155"/>
      <c r="E1243" s="155"/>
      <c r="F1243" s="102"/>
      <c r="G1243" s="153"/>
      <c r="H1243" s="106">
        <v>5495.2</v>
      </c>
      <c r="I1243" s="106">
        <f>I1245</f>
        <v>4007.3099999999986</v>
      </c>
      <c r="J1243" s="115">
        <v>25396.400000000001</v>
      </c>
      <c r="K1243" s="106">
        <v>9131.8919999999998</v>
      </c>
    </row>
    <row r="1244" spans="1:11" s="319" customFormat="1" ht="12.75">
      <c r="A1244" s="314"/>
      <c r="B1244" s="315" t="s">
        <v>188</v>
      </c>
      <c r="C1244" s="340"/>
      <c r="D1244" s="341"/>
      <c r="E1244" s="341"/>
      <c r="F1244" s="316"/>
      <c r="G1244" s="317"/>
      <c r="H1244" s="170"/>
      <c r="I1244" s="170"/>
      <c r="J1244" s="358"/>
      <c r="K1244" s="318"/>
    </row>
    <row r="1245" spans="1:11" s="108" customFormat="1">
      <c r="A1245" s="223"/>
      <c r="B1245" s="94" t="s">
        <v>60</v>
      </c>
      <c r="C1245" s="111"/>
      <c r="D1245" s="155"/>
      <c r="E1245" s="155"/>
      <c r="F1245" s="102"/>
      <c r="G1245" s="153"/>
      <c r="H1245" s="106">
        <f>H1246+H1252+H1249</f>
        <v>5495.2</v>
      </c>
      <c r="I1245" s="106">
        <f>I1246+I1252+I1249</f>
        <v>4007.3099999999986</v>
      </c>
      <c r="J1245" s="115">
        <v>25396.400000000001</v>
      </c>
      <c r="K1245" s="106">
        <v>9131.8919999999998</v>
      </c>
    </row>
    <row r="1246" spans="1:11" s="2" customFormat="1">
      <c r="A1246" s="225"/>
      <c r="B1246" s="292" t="s">
        <v>49</v>
      </c>
      <c r="C1246" s="113"/>
      <c r="D1246" s="156"/>
      <c r="E1246" s="156"/>
      <c r="F1246" s="104"/>
      <c r="G1246" s="154"/>
      <c r="H1246" s="118">
        <f>H1247+H1248</f>
        <v>3980.6</v>
      </c>
      <c r="I1246" s="118">
        <f>I1247+I1248</f>
        <v>17205.009999999998</v>
      </c>
      <c r="J1246" s="116">
        <v>5401.3</v>
      </c>
      <c r="K1246" s="118">
        <v>2563.7919999999999</v>
      </c>
    </row>
    <row r="1247" spans="1:11" s="255" customFormat="1">
      <c r="A1247" s="233"/>
      <c r="B1247" s="293" t="s">
        <v>61</v>
      </c>
      <c r="C1247" s="207"/>
      <c r="D1247" s="208"/>
      <c r="E1247" s="208"/>
      <c r="F1247" s="210"/>
      <c r="G1247" s="209"/>
      <c r="H1247" s="117">
        <v>3980.6</v>
      </c>
      <c r="I1247" s="117">
        <v>17205.009999999998</v>
      </c>
      <c r="J1247" s="187">
        <v>5401.3</v>
      </c>
      <c r="K1247" s="117">
        <v>2563.7919999999999</v>
      </c>
    </row>
    <row r="1248" spans="1:11" s="255" customFormat="1">
      <c r="A1248" s="233"/>
      <c r="B1248" s="293" t="s">
        <v>62</v>
      </c>
      <c r="C1248" s="207"/>
      <c r="D1248" s="208"/>
      <c r="E1248" s="208"/>
      <c r="F1248" s="210"/>
      <c r="G1248" s="209"/>
      <c r="H1248" s="117"/>
      <c r="I1248" s="117"/>
      <c r="J1248" s="211"/>
      <c r="K1248" s="117"/>
    </row>
    <row r="1249" spans="1:11" s="255" customFormat="1">
      <c r="A1249" s="233"/>
      <c r="B1249" s="293" t="s">
        <v>142</v>
      </c>
      <c r="C1249" s="207"/>
      <c r="D1249" s="208"/>
      <c r="E1249" s="208"/>
      <c r="F1249" s="210"/>
      <c r="G1249" s="209"/>
      <c r="H1249" s="117">
        <v>405.3</v>
      </c>
      <c r="I1249" s="117">
        <v>-16.29</v>
      </c>
      <c r="J1249" s="211"/>
      <c r="K1249" s="117"/>
    </row>
    <row r="1250" spans="1:11" s="255" customFormat="1">
      <c r="A1250" s="233"/>
      <c r="B1250" s="293" t="s">
        <v>147</v>
      </c>
      <c r="C1250" s="207"/>
      <c r="D1250" s="208"/>
      <c r="E1250" s="208"/>
      <c r="F1250" s="210"/>
      <c r="G1250" s="209"/>
      <c r="H1250" s="117">
        <v>36.1</v>
      </c>
      <c r="I1250" s="117"/>
      <c r="J1250" s="211"/>
      <c r="K1250" s="117"/>
    </row>
    <row r="1251" spans="1:11" s="255" customFormat="1">
      <c r="A1251" s="233"/>
      <c r="B1251" s="293" t="s">
        <v>144</v>
      </c>
      <c r="C1251" s="207"/>
      <c r="D1251" s="208"/>
      <c r="E1251" s="208"/>
      <c r="F1251" s="210"/>
      <c r="G1251" s="209"/>
      <c r="H1251" s="117"/>
      <c r="I1251" s="117"/>
      <c r="J1251" s="187">
        <v>8135.5</v>
      </c>
      <c r="K1251" s="117"/>
    </row>
    <row r="1252" spans="1:11" s="108" customFormat="1">
      <c r="A1252" s="223"/>
      <c r="B1252" s="291" t="s">
        <v>50</v>
      </c>
      <c r="C1252" s="111"/>
      <c r="D1252" s="155"/>
      <c r="E1252" s="155"/>
      <c r="F1252" s="102"/>
      <c r="G1252" s="153"/>
      <c r="H1252" s="106">
        <f>H1253-H1254</f>
        <v>1109.3000000000002</v>
      </c>
      <c r="I1252" s="106">
        <f>I1253-I1254</f>
        <v>-13181.41</v>
      </c>
      <c r="J1252" s="115">
        <v>11859.6</v>
      </c>
      <c r="K1252" s="106">
        <v>6568.1</v>
      </c>
    </row>
    <row r="1253" spans="1:11" s="255" customFormat="1">
      <c r="A1253" s="233"/>
      <c r="B1253" s="293" t="s">
        <v>51</v>
      </c>
      <c r="C1253" s="207"/>
      <c r="D1253" s="208"/>
      <c r="E1253" s="208"/>
      <c r="F1253" s="210"/>
      <c r="G1253" s="209"/>
      <c r="H1253" s="117">
        <v>2808.4</v>
      </c>
      <c r="I1253" s="117">
        <v>1699.1</v>
      </c>
      <c r="J1253" s="187">
        <v>14880.5</v>
      </c>
      <c r="K1253" s="117">
        <v>22375.200000000001</v>
      </c>
    </row>
    <row r="1254" spans="1:11" s="255" customFormat="1">
      <c r="A1254" s="233"/>
      <c r="B1254" s="293" t="s">
        <v>52</v>
      </c>
      <c r="C1254" s="207"/>
      <c r="D1254" s="208"/>
      <c r="E1254" s="208"/>
      <c r="F1254" s="210"/>
      <c r="G1254" s="209"/>
      <c r="H1254" s="117">
        <v>1699.1</v>
      </c>
      <c r="I1254" s="117">
        <v>14880.51</v>
      </c>
      <c r="J1254" s="187">
        <v>3020.9</v>
      </c>
      <c r="K1254" s="117">
        <v>15807.1</v>
      </c>
    </row>
    <row r="1255" spans="1:11" s="108" customFormat="1" ht="33.75" customHeight="1">
      <c r="A1255" s="223">
        <v>99</v>
      </c>
      <c r="B1255" s="124" t="s">
        <v>33</v>
      </c>
      <c r="C1255" s="111"/>
      <c r="D1255" s="155" t="s">
        <v>166</v>
      </c>
      <c r="E1255" s="155" t="s">
        <v>126</v>
      </c>
      <c r="F1255" s="102">
        <v>70105</v>
      </c>
      <c r="G1255" s="153" t="s">
        <v>91</v>
      </c>
      <c r="H1255" s="106"/>
      <c r="I1255" s="106"/>
      <c r="J1255" s="130"/>
      <c r="K1255" s="118"/>
    </row>
    <row r="1256" spans="1:11" s="108" customFormat="1" ht="16.350000000000001" customHeight="1">
      <c r="A1256" s="226"/>
      <c r="B1256" s="94" t="s">
        <v>48</v>
      </c>
      <c r="C1256" s="111"/>
      <c r="D1256" s="155"/>
      <c r="E1256" s="155"/>
      <c r="F1256" s="102"/>
      <c r="G1256" s="153"/>
      <c r="H1256" s="106">
        <v>10436.5</v>
      </c>
      <c r="I1256" s="106">
        <v>19833.62</v>
      </c>
      <c r="J1256" s="115">
        <v>28048.100000000002</v>
      </c>
      <c r="K1256" s="106">
        <v>23847.196334841628</v>
      </c>
    </row>
    <row r="1257" spans="1:11" s="319" customFormat="1" ht="16.350000000000001" customHeight="1">
      <c r="A1257" s="314"/>
      <c r="B1257" s="315" t="s">
        <v>188</v>
      </c>
      <c r="C1257" s="340"/>
      <c r="D1257" s="341"/>
      <c r="E1257" s="341"/>
      <c r="F1257" s="316"/>
      <c r="G1257" s="317"/>
      <c r="H1257" s="170"/>
      <c r="I1257" s="170"/>
      <c r="J1257" s="358"/>
      <c r="K1257" s="318"/>
    </row>
    <row r="1258" spans="1:11" s="108" customFormat="1" ht="16.350000000000001" customHeight="1">
      <c r="A1258" s="223"/>
      <c r="B1258" s="94" t="s">
        <v>60</v>
      </c>
      <c r="C1258" s="111"/>
      <c r="D1258" s="155"/>
      <c r="E1258" s="155"/>
      <c r="F1258" s="102"/>
      <c r="G1258" s="153"/>
      <c r="H1258" s="106">
        <f>H1259+H1264+H1262</f>
        <v>10436.500000000002</v>
      </c>
      <c r="I1258" s="106">
        <v>19833.62</v>
      </c>
      <c r="J1258" s="115">
        <v>28048.100000000002</v>
      </c>
      <c r="K1258" s="106">
        <v>23847.196334841628</v>
      </c>
    </row>
    <row r="1259" spans="1:11" s="2" customFormat="1" ht="16.350000000000001" customHeight="1">
      <c r="A1259" s="225"/>
      <c r="B1259" s="292" t="s">
        <v>49</v>
      </c>
      <c r="C1259" s="113"/>
      <c r="D1259" s="156"/>
      <c r="E1259" s="156"/>
      <c r="F1259" s="104"/>
      <c r="G1259" s="154"/>
      <c r="H1259" s="118">
        <f>H1260+H1261</f>
        <v>19438.900000000001</v>
      </c>
      <c r="I1259" s="118">
        <v>6194.87</v>
      </c>
      <c r="J1259" s="116">
        <v>27447.9</v>
      </c>
      <c r="K1259" s="118">
        <v>24792.996334841628</v>
      </c>
    </row>
    <row r="1260" spans="1:11" s="255" customFormat="1" ht="16.350000000000001" customHeight="1">
      <c r="A1260" s="233"/>
      <c r="B1260" s="293" t="s">
        <v>61</v>
      </c>
      <c r="C1260" s="207"/>
      <c r="D1260" s="208"/>
      <c r="E1260" s="208"/>
      <c r="F1260" s="210"/>
      <c r="G1260" s="209"/>
      <c r="H1260" s="117">
        <v>19438.900000000001</v>
      </c>
      <c r="I1260" s="117">
        <v>6194.87</v>
      </c>
      <c r="J1260" s="187">
        <v>27447.9</v>
      </c>
      <c r="K1260" s="117">
        <v>24792.996334841628</v>
      </c>
    </row>
    <row r="1261" spans="1:11" s="255" customFormat="1" ht="16.350000000000001" customHeight="1">
      <c r="A1261" s="233"/>
      <c r="B1261" s="293" t="s">
        <v>62</v>
      </c>
      <c r="C1261" s="207"/>
      <c r="D1261" s="208"/>
      <c r="E1261" s="208"/>
      <c r="F1261" s="210"/>
      <c r="G1261" s="209"/>
      <c r="H1261" s="117"/>
      <c r="I1261" s="117"/>
      <c r="J1261" s="211"/>
      <c r="K1261" s="117"/>
    </row>
    <row r="1262" spans="1:11" s="255" customFormat="1" ht="16.149999999999999" customHeight="1">
      <c r="A1262" s="233"/>
      <c r="B1262" s="293" t="s">
        <v>142</v>
      </c>
      <c r="C1262" s="207"/>
      <c r="D1262" s="208"/>
      <c r="E1262" s="208"/>
      <c r="F1262" s="210"/>
      <c r="G1262" s="209"/>
      <c r="H1262" s="117">
        <v>995.9</v>
      </c>
      <c r="I1262" s="117">
        <v>361.85</v>
      </c>
      <c r="J1262" s="211"/>
      <c r="K1262" s="117"/>
    </row>
    <row r="1263" spans="1:11" s="255" customFormat="1" ht="16.350000000000001" customHeight="1">
      <c r="A1263" s="233"/>
      <c r="B1263" s="293" t="s">
        <v>144</v>
      </c>
      <c r="C1263" s="207"/>
      <c r="D1263" s="208"/>
      <c r="E1263" s="208"/>
      <c r="F1263" s="210"/>
      <c r="G1263" s="209"/>
      <c r="H1263" s="117"/>
      <c r="I1263" s="117"/>
      <c r="J1263" s="187">
        <v>34</v>
      </c>
      <c r="K1263" s="117"/>
    </row>
    <row r="1264" spans="1:11" s="108" customFormat="1" ht="16.350000000000001" customHeight="1">
      <c r="A1264" s="223"/>
      <c r="B1264" s="291" t="s">
        <v>50</v>
      </c>
      <c r="C1264" s="111"/>
      <c r="D1264" s="155"/>
      <c r="E1264" s="155"/>
      <c r="F1264" s="102"/>
      <c r="G1264" s="153"/>
      <c r="H1264" s="106">
        <f>H1265-H1266</f>
        <v>-9998.2999999999993</v>
      </c>
      <c r="I1264" s="106">
        <v>13276.9</v>
      </c>
      <c r="J1264" s="115">
        <v>566.19999999999982</v>
      </c>
      <c r="K1264" s="106">
        <v>-945.79999999999927</v>
      </c>
    </row>
    <row r="1265" spans="1:11" s="255" customFormat="1" ht="16.350000000000001" customHeight="1">
      <c r="A1265" s="233"/>
      <c r="B1265" s="293" t="s">
        <v>51</v>
      </c>
      <c r="C1265" s="207"/>
      <c r="D1265" s="208"/>
      <c r="E1265" s="208"/>
      <c r="F1265" s="210"/>
      <c r="G1265" s="209"/>
      <c r="H1265" s="117">
        <v>8426.5</v>
      </c>
      <c r="I1265" s="117">
        <v>18424.8</v>
      </c>
      <c r="J1265" s="187">
        <v>5147.8999999999996</v>
      </c>
      <c r="K1265" s="117">
        <v>15805.8</v>
      </c>
    </row>
    <row r="1266" spans="1:11" s="255" customFormat="1" ht="16.350000000000001" customHeight="1">
      <c r="A1266" s="233"/>
      <c r="B1266" s="293" t="s">
        <v>52</v>
      </c>
      <c r="C1266" s="207"/>
      <c r="D1266" s="208"/>
      <c r="E1266" s="208"/>
      <c r="F1266" s="210"/>
      <c r="G1266" s="209"/>
      <c r="H1266" s="117">
        <v>18424.8</v>
      </c>
      <c r="I1266" s="117">
        <v>5147.8999999999996</v>
      </c>
      <c r="J1266" s="187">
        <v>4581.7</v>
      </c>
      <c r="K1266" s="117">
        <v>16751.599999999999</v>
      </c>
    </row>
    <row r="1267" spans="1:11" s="108" customFormat="1" ht="31.5">
      <c r="A1267" s="223">
        <v>100</v>
      </c>
      <c r="B1267" s="124" t="s">
        <v>34</v>
      </c>
      <c r="C1267" s="111"/>
      <c r="D1267" s="155" t="s">
        <v>166</v>
      </c>
      <c r="E1267" s="155" t="s">
        <v>126</v>
      </c>
      <c r="F1267" s="102">
        <v>70087</v>
      </c>
      <c r="G1267" s="153" t="s">
        <v>106</v>
      </c>
      <c r="H1267" s="106"/>
      <c r="I1267" s="106"/>
      <c r="J1267" s="130"/>
      <c r="K1267" s="106"/>
    </row>
    <row r="1268" spans="1:11" s="108" customFormat="1">
      <c r="A1268" s="226"/>
      <c r="B1268" s="94" t="s">
        <v>48</v>
      </c>
      <c r="C1268" s="111"/>
      <c r="D1268" s="155"/>
      <c r="E1268" s="155"/>
      <c r="F1268" s="102"/>
      <c r="G1268" s="153"/>
      <c r="H1268" s="106">
        <v>1407.7</v>
      </c>
      <c r="I1268" s="106">
        <f>I1270</f>
        <v>401.04</v>
      </c>
      <c r="J1268" s="115">
        <v>2235.6999999999998</v>
      </c>
      <c r="K1268" s="106">
        <v>2856.6288596491227</v>
      </c>
    </row>
    <row r="1269" spans="1:11" s="319" customFormat="1" ht="12.75">
      <c r="A1269" s="314"/>
      <c r="B1269" s="315" t="s">
        <v>188</v>
      </c>
      <c r="C1269" s="340"/>
      <c r="D1269" s="341"/>
      <c r="E1269" s="341"/>
      <c r="F1269" s="316"/>
      <c r="G1269" s="317"/>
      <c r="H1269" s="170"/>
      <c r="I1269" s="170"/>
      <c r="J1269" s="358"/>
      <c r="K1269" s="318"/>
    </row>
    <row r="1270" spans="1:11" s="108" customFormat="1">
      <c r="A1270" s="223"/>
      <c r="B1270" s="94" t="s">
        <v>60</v>
      </c>
      <c r="C1270" s="111"/>
      <c r="D1270" s="155"/>
      <c r="E1270" s="155"/>
      <c r="F1270" s="102"/>
      <c r="G1270" s="153"/>
      <c r="H1270" s="106">
        <f>H1271+H1276+H1274</f>
        <v>1407.7</v>
      </c>
      <c r="I1270" s="106">
        <f>I1276+I1274</f>
        <v>401.04</v>
      </c>
      <c r="J1270" s="115">
        <v>2235.6999999999998</v>
      </c>
      <c r="K1270" s="106">
        <v>2856.6288596491227</v>
      </c>
    </row>
    <row r="1271" spans="1:11" s="2" customFormat="1">
      <c r="A1271" s="225"/>
      <c r="B1271" s="292" t="s">
        <v>49</v>
      </c>
      <c r="C1271" s="113"/>
      <c r="D1271" s="156"/>
      <c r="E1271" s="156"/>
      <c r="F1271" s="104"/>
      <c r="G1271" s="154"/>
      <c r="H1271" s="118">
        <f>H1272+H1273</f>
        <v>741.9</v>
      </c>
      <c r="I1271" s="118">
        <f>I1272+I1273</f>
        <v>0</v>
      </c>
      <c r="J1271" s="116">
        <v>2060.1999999999998</v>
      </c>
      <c r="K1271" s="118">
        <v>2856.6288596491227</v>
      </c>
    </row>
    <row r="1272" spans="1:11" s="255" customFormat="1">
      <c r="A1272" s="233"/>
      <c r="B1272" s="293" t="s">
        <v>61</v>
      </c>
      <c r="C1272" s="207"/>
      <c r="D1272" s="208"/>
      <c r="E1272" s="208"/>
      <c r="F1272" s="210"/>
      <c r="G1272" s="209"/>
      <c r="H1272" s="117">
        <v>741.9</v>
      </c>
      <c r="I1272" s="117"/>
      <c r="J1272" s="187">
        <v>2060.1999999999998</v>
      </c>
      <c r="K1272" s="117">
        <v>2856.6288596491227</v>
      </c>
    </row>
    <row r="1273" spans="1:11" s="255" customFormat="1">
      <c r="A1273" s="233"/>
      <c r="B1273" s="293" t="s">
        <v>62</v>
      </c>
      <c r="C1273" s="207"/>
      <c r="D1273" s="208"/>
      <c r="E1273" s="208"/>
      <c r="F1273" s="210"/>
      <c r="G1273" s="209"/>
      <c r="H1273" s="117"/>
      <c r="I1273" s="117"/>
      <c r="J1273" s="211"/>
      <c r="K1273" s="117"/>
    </row>
    <row r="1274" spans="1:11" s="255" customFormat="1">
      <c r="A1274" s="233"/>
      <c r="B1274" s="293" t="s">
        <v>142</v>
      </c>
      <c r="C1274" s="207"/>
      <c r="D1274" s="208"/>
      <c r="E1274" s="208"/>
      <c r="F1274" s="210"/>
      <c r="G1274" s="209"/>
      <c r="H1274" s="117">
        <v>58.2</v>
      </c>
      <c r="I1274" s="117">
        <v>-2.04</v>
      </c>
      <c r="J1274" s="211"/>
      <c r="K1274" s="117"/>
    </row>
    <row r="1275" spans="1:11" s="255" customFormat="1">
      <c r="A1275" s="233"/>
      <c r="B1275" s="293" t="s">
        <v>144</v>
      </c>
      <c r="C1275" s="207"/>
      <c r="D1275" s="208"/>
      <c r="E1275" s="208"/>
      <c r="F1275" s="210"/>
      <c r="G1275" s="209"/>
      <c r="H1275" s="117"/>
      <c r="I1275" s="117"/>
      <c r="J1275" s="187">
        <v>266.5</v>
      </c>
      <c r="K1275" s="117"/>
    </row>
    <row r="1276" spans="1:11" s="108" customFormat="1">
      <c r="A1276" s="223"/>
      <c r="B1276" s="291" t="s">
        <v>50</v>
      </c>
      <c r="C1276" s="111"/>
      <c r="D1276" s="155"/>
      <c r="E1276" s="155"/>
      <c r="F1276" s="102"/>
      <c r="G1276" s="153"/>
      <c r="H1276" s="106">
        <f>H1277-H1278</f>
        <v>607.6</v>
      </c>
      <c r="I1276" s="106">
        <f>I1277-I1278</f>
        <v>403.08000000000004</v>
      </c>
      <c r="J1276" s="115">
        <v>175.5</v>
      </c>
      <c r="K1276" s="106"/>
    </row>
    <row r="1277" spans="1:11" s="255" customFormat="1">
      <c r="A1277" s="233"/>
      <c r="B1277" s="293" t="s">
        <v>51</v>
      </c>
      <c r="C1277" s="207"/>
      <c r="D1277" s="208"/>
      <c r="E1277" s="208"/>
      <c r="F1277" s="210"/>
      <c r="G1277" s="209"/>
      <c r="H1277" s="117">
        <v>1186.2</v>
      </c>
      <c r="I1277" s="117">
        <v>578.6</v>
      </c>
      <c r="J1277" s="187">
        <v>175.5</v>
      </c>
      <c r="K1277" s="117">
        <v>175.5</v>
      </c>
    </row>
    <row r="1278" spans="1:11" s="255" customFormat="1">
      <c r="A1278" s="233"/>
      <c r="B1278" s="293" t="s">
        <v>52</v>
      </c>
      <c r="C1278" s="207"/>
      <c r="D1278" s="208"/>
      <c r="E1278" s="208"/>
      <c r="F1278" s="210"/>
      <c r="G1278" s="209"/>
      <c r="H1278" s="117">
        <v>578.6</v>
      </c>
      <c r="I1278" s="117">
        <v>175.52</v>
      </c>
      <c r="J1278" s="187"/>
      <c r="K1278" s="117">
        <v>175.5</v>
      </c>
    </row>
    <row r="1279" spans="1:11" s="123" customFormat="1" ht="47.25">
      <c r="A1279" s="231">
        <v>101</v>
      </c>
      <c r="B1279" s="93" t="s">
        <v>146</v>
      </c>
      <c r="C1279" s="101"/>
      <c r="D1279" s="152" t="s">
        <v>166</v>
      </c>
      <c r="E1279" s="152" t="s">
        <v>126</v>
      </c>
      <c r="F1279" s="101">
        <v>70086</v>
      </c>
      <c r="G1279" s="180" t="s">
        <v>107</v>
      </c>
      <c r="H1279" s="115"/>
      <c r="I1279" s="115"/>
      <c r="J1279" s="164"/>
      <c r="K1279" s="118"/>
    </row>
    <row r="1280" spans="1:11" s="123" customFormat="1">
      <c r="A1280" s="226"/>
      <c r="B1280" s="94" t="s">
        <v>48</v>
      </c>
      <c r="C1280" s="101"/>
      <c r="D1280" s="152"/>
      <c r="E1280" s="152"/>
      <c r="F1280" s="101"/>
      <c r="G1280" s="152"/>
      <c r="H1280" s="115">
        <v>12699.7</v>
      </c>
      <c r="I1280" s="115">
        <f>I1282</f>
        <v>3619.51</v>
      </c>
      <c r="J1280" s="115">
        <v>17449.7</v>
      </c>
      <c r="K1280" s="106">
        <v>21055.522036199094</v>
      </c>
    </row>
    <row r="1281" spans="1:11" s="377" customFormat="1" ht="12.75">
      <c r="A1281" s="314"/>
      <c r="B1281" s="315" t="s">
        <v>188</v>
      </c>
      <c r="C1281" s="381"/>
      <c r="D1281" s="382"/>
      <c r="E1281" s="382"/>
      <c r="F1281" s="381"/>
      <c r="G1281" s="382"/>
      <c r="H1281" s="358"/>
      <c r="I1281" s="358"/>
      <c r="J1281" s="358"/>
      <c r="K1281" s="318"/>
    </row>
    <row r="1282" spans="1:11" s="123" customFormat="1">
      <c r="A1282" s="231"/>
      <c r="B1282" s="94" t="s">
        <v>60</v>
      </c>
      <c r="C1282" s="101"/>
      <c r="D1282" s="152"/>
      <c r="E1282" s="152"/>
      <c r="F1282" s="101"/>
      <c r="G1282" s="152"/>
      <c r="H1282" s="115">
        <f>H1283+H1288+H1286</f>
        <v>12699.7</v>
      </c>
      <c r="I1282" s="115">
        <f>I1283+I1288+I1286</f>
        <v>3619.51</v>
      </c>
      <c r="J1282" s="115">
        <v>17449.7</v>
      </c>
      <c r="K1282" s="106">
        <v>21055.522036199094</v>
      </c>
    </row>
    <row r="1283" spans="1:11" s="122" customFormat="1">
      <c r="A1283" s="231"/>
      <c r="B1283" s="292" t="s">
        <v>49</v>
      </c>
      <c r="C1283" s="133"/>
      <c r="D1283" s="162"/>
      <c r="E1283" s="162"/>
      <c r="F1283" s="133"/>
      <c r="G1283" s="162"/>
      <c r="H1283" s="116">
        <f>H1284+H1285</f>
        <v>10251.5</v>
      </c>
      <c r="I1283" s="116">
        <f>I1284+I1285</f>
        <v>2656.67</v>
      </c>
      <c r="J1283" s="116">
        <v>18771.2</v>
      </c>
      <c r="K1283" s="118">
        <v>19864.322036199093</v>
      </c>
    </row>
    <row r="1284" spans="1:11" s="273" customFormat="1">
      <c r="A1284" s="270"/>
      <c r="B1284" s="293" t="s">
        <v>61</v>
      </c>
      <c r="C1284" s="272"/>
      <c r="D1284" s="271"/>
      <c r="E1284" s="271"/>
      <c r="F1284" s="272"/>
      <c r="G1284" s="271"/>
      <c r="H1284" s="187">
        <v>10251.5</v>
      </c>
      <c r="I1284" s="187">
        <v>2656.67</v>
      </c>
      <c r="J1284" s="187">
        <v>18771.2</v>
      </c>
      <c r="K1284" s="117">
        <v>19864.322036199093</v>
      </c>
    </row>
    <row r="1285" spans="1:11" s="273" customFormat="1">
      <c r="A1285" s="270"/>
      <c r="B1285" s="293" t="s">
        <v>62</v>
      </c>
      <c r="C1285" s="272"/>
      <c r="D1285" s="271"/>
      <c r="E1285" s="271"/>
      <c r="F1285" s="272"/>
      <c r="G1285" s="271"/>
      <c r="H1285" s="187"/>
      <c r="I1285" s="187"/>
      <c r="J1285" s="211"/>
      <c r="K1285" s="117"/>
    </row>
    <row r="1286" spans="1:11" s="273" customFormat="1">
      <c r="A1286" s="270"/>
      <c r="B1286" s="293" t="s">
        <v>142</v>
      </c>
      <c r="C1286" s="272"/>
      <c r="D1286" s="271"/>
      <c r="E1286" s="271"/>
      <c r="F1286" s="272"/>
      <c r="G1286" s="271"/>
      <c r="H1286" s="187">
        <v>308.5</v>
      </c>
      <c r="I1286" s="187">
        <v>7.58</v>
      </c>
      <c r="J1286" s="211"/>
      <c r="K1286" s="117"/>
    </row>
    <row r="1287" spans="1:11" s="273" customFormat="1">
      <c r="A1287" s="270"/>
      <c r="B1287" s="293" t="s">
        <v>147</v>
      </c>
      <c r="C1287" s="272"/>
      <c r="D1287" s="271"/>
      <c r="E1287" s="271"/>
      <c r="F1287" s="272"/>
      <c r="G1287" s="271"/>
      <c r="H1287" s="187">
        <v>12.4</v>
      </c>
      <c r="I1287" s="187"/>
      <c r="J1287" s="211"/>
      <c r="K1287" s="117"/>
    </row>
    <row r="1288" spans="1:11" s="123" customFormat="1">
      <c r="A1288" s="231"/>
      <c r="B1288" s="291" t="s">
        <v>50</v>
      </c>
      <c r="C1288" s="101"/>
      <c r="D1288" s="152"/>
      <c r="E1288" s="152"/>
      <c r="F1288" s="101"/>
      <c r="G1288" s="152"/>
      <c r="H1288" s="115">
        <f>H1289-H1290</f>
        <v>2139.6999999999998</v>
      </c>
      <c r="I1288" s="115">
        <f>I1289-I1290</f>
        <v>955.26</v>
      </c>
      <c r="J1288" s="115">
        <v>-1321.5</v>
      </c>
      <c r="K1288" s="106">
        <v>1191.1999999999998</v>
      </c>
    </row>
    <row r="1289" spans="1:11" s="273" customFormat="1">
      <c r="A1289" s="270"/>
      <c r="B1289" s="293" t="s">
        <v>51</v>
      </c>
      <c r="C1289" s="272"/>
      <c r="D1289" s="271"/>
      <c r="E1289" s="271"/>
      <c r="F1289" s="272"/>
      <c r="G1289" s="271"/>
      <c r="H1289" s="187">
        <v>3753.5</v>
      </c>
      <c r="I1289" s="187">
        <v>1613.8</v>
      </c>
      <c r="J1289" s="187">
        <v>658.5</v>
      </c>
      <c r="K1289" s="117">
        <v>2503.1</v>
      </c>
    </row>
    <row r="1290" spans="1:11" s="273" customFormat="1">
      <c r="A1290" s="270"/>
      <c r="B1290" s="293" t="s">
        <v>52</v>
      </c>
      <c r="C1290" s="272"/>
      <c r="D1290" s="271"/>
      <c r="E1290" s="271"/>
      <c r="F1290" s="272"/>
      <c r="G1290" s="271"/>
      <c r="H1290" s="187">
        <v>1613.8</v>
      </c>
      <c r="I1290" s="187">
        <v>658.54</v>
      </c>
      <c r="J1290" s="187">
        <v>1980</v>
      </c>
      <c r="K1290" s="117">
        <v>1311.9</v>
      </c>
    </row>
    <row r="1291" spans="1:11" s="141" customFormat="1" ht="18.75">
      <c r="A1291" s="225"/>
      <c r="B1291" s="234" t="s">
        <v>35</v>
      </c>
      <c r="C1291" s="229">
        <v>504</v>
      </c>
      <c r="D1291" s="230"/>
      <c r="E1291" s="216"/>
      <c r="F1291" s="217"/>
      <c r="G1291" s="216"/>
      <c r="H1291" s="164"/>
      <c r="I1291" s="164"/>
      <c r="J1291" s="118"/>
      <c r="K1291" s="132"/>
    </row>
    <row r="1292" spans="1:11" s="108" customFormat="1" ht="49.5" customHeight="1">
      <c r="A1292" s="223">
        <v>102</v>
      </c>
      <c r="B1292" s="124" t="s">
        <v>36</v>
      </c>
      <c r="C1292" s="111"/>
      <c r="D1292" s="155" t="s">
        <v>161</v>
      </c>
      <c r="E1292" s="155" t="s">
        <v>130</v>
      </c>
      <c r="F1292" s="102">
        <v>70073</v>
      </c>
      <c r="G1292" s="153" t="s">
        <v>108</v>
      </c>
      <c r="H1292" s="106"/>
      <c r="I1292" s="106"/>
      <c r="J1292" s="106">
        <v>0</v>
      </c>
      <c r="K1292" s="106">
        <v>0</v>
      </c>
    </row>
    <row r="1293" spans="1:11" s="108" customFormat="1">
      <c r="A1293" s="226"/>
      <c r="B1293" s="94" t="s">
        <v>48</v>
      </c>
      <c r="C1293" s="111"/>
      <c r="D1293" s="155"/>
      <c r="E1293" s="155"/>
      <c r="F1293" s="102"/>
      <c r="G1293" s="153"/>
      <c r="H1293" s="106">
        <v>295386.90000000002</v>
      </c>
      <c r="I1293" s="106">
        <f>I1295</f>
        <v>70593.95</v>
      </c>
      <c r="J1293" s="106">
        <v>71220</v>
      </c>
      <c r="K1293" s="106">
        <v>58150</v>
      </c>
    </row>
    <row r="1294" spans="1:11" s="319" customFormat="1" ht="12.75">
      <c r="A1294" s="314"/>
      <c r="B1294" s="315" t="s">
        <v>188</v>
      </c>
      <c r="C1294" s="340"/>
      <c r="D1294" s="341"/>
      <c r="E1294" s="341"/>
      <c r="F1294" s="316"/>
      <c r="G1294" s="317"/>
      <c r="H1294" s="170"/>
      <c r="I1294" s="170"/>
      <c r="J1294" s="170"/>
      <c r="K1294" s="318"/>
    </row>
    <row r="1295" spans="1:11" s="108" customFormat="1">
      <c r="A1295" s="223"/>
      <c r="B1295" s="94" t="s">
        <v>60</v>
      </c>
      <c r="C1295" s="111"/>
      <c r="D1295" s="155"/>
      <c r="E1295" s="155"/>
      <c r="F1295" s="102"/>
      <c r="G1295" s="153"/>
      <c r="H1295" s="106">
        <f>H1296+H1300+H1302+H1303+H1304</f>
        <v>295386.89999999997</v>
      </c>
      <c r="I1295" s="106">
        <f>I1302+I1304+I1296+I1303+I1300</f>
        <v>70593.95</v>
      </c>
      <c r="J1295" s="106">
        <v>71220</v>
      </c>
      <c r="K1295" s="106">
        <v>58150</v>
      </c>
    </row>
    <row r="1296" spans="1:11" s="2" customFormat="1">
      <c r="A1296" s="225"/>
      <c r="B1296" s="292" t="s">
        <v>49</v>
      </c>
      <c r="C1296" s="113"/>
      <c r="D1296" s="156"/>
      <c r="E1296" s="156"/>
      <c r="F1296" s="104"/>
      <c r="G1296" s="154"/>
      <c r="H1296" s="118">
        <f>H1299</f>
        <v>1581.3</v>
      </c>
      <c r="I1296" s="118">
        <f>I1297+I1298+I1299</f>
        <v>66522.28</v>
      </c>
      <c r="J1296" s="118">
        <v>6630</v>
      </c>
      <c r="K1296" s="91">
        <v>21524</v>
      </c>
    </row>
    <row r="1297" spans="1:11" s="255" customFormat="1">
      <c r="A1297" s="233"/>
      <c r="B1297" s="293" t="s">
        <v>61</v>
      </c>
      <c r="C1297" s="207"/>
      <c r="D1297" s="208"/>
      <c r="E1297" s="208"/>
      <c r="F1297" s="210"/>
      <c r="G1297" s="209"/>
      <c r="H1297" s="117"/>
      <c r="I1297" s="117">
        <v>65718.3</v>
      </c>
      <c r="J1297" s="117"/>
      <c r="K1297" s="117">
        <v>20810</v>
      </c>
    </row>
    <row r="1298" spans="1:11" s="255" customFormat="1">
      <c r="A1298" s="233"/>
      <c r="B1298" s="293" t="s">
        <v>62</v>
      </c>
      <c r="C1298" s="207"/>
      <c r="D1298" s="208"/>
      <c r="E1298" s="208"/>
      <c r="F1298" s="117">
        <f>H1293-H1295</f>
        <v>0</v>
      </c>
      <c r="G1298" s="209"/>
      <c r="H1298" s="117"/>
      <c r="I1298" s="117"/>
      <c r="J1298" s="117"/>
      <c r="K1298" s="117"/>
    </row>
    <row r="1299" spans="1:11" s="255" customFormat="1">
      <c r="A1299" s="233"/>
      <c r="B1299" s="293" t="s">
        <v>70</v>
      </c>
      <c r="C1299" s="207"/>
      <c r="D1299" s="208"/>
      <c r="E1299" s="208"/>
      <c r="F1299" s="117"/>
      <c r="G1299" s="209"/>
      <c r="H1299" s="117">
        <v>1581.3</v>
      </c>
      <c r="I1299" s="117">
        <v>803.98</v>
      </c>
      <c r="J1299" s="117">
        <v>6630</v>
      </c>
      <c r="K1299" s="117">
        <v>714</v>
      </c>
    </row>
    <row r="1300" spans="1:11" s="255" customFormat="1">
      <c r="A1300" s="233"/>
      <c r="B1300" s="293" t="s">
        <v>142</v>
      </c>
      <c r="C1300" s="207"/>
      <c r="D1300" s="208"/>
      <c r="E1300" s="208"/>
      <c r="F1300" s="210"/>
      <c r="G1300" s="209"/>
      <c r="H1300" s="117">
        <v>33377.300000000003</v>
      </c>
      <c r="I1300" s="117">
        <v>-4798.7700000000004</v>
      </c>
      <c r="J1300" s="117"/>
      <c r="K1300" s="117"/>
    </row>
    <row r="1301" spans="1:11" s="255" customFormat="1">
      <c r="A1301" s="233"/>
      <c r="B1301" s="293" t="s">
        <v>147</v>
      </c>
      <c r="C1301" s="207"/>
      <c r="D1301" s="208"/>
      <c r="E1301" s="208"/>
      <c r="F1301" s="210"/>
      <c r="G1301" s="209"/>
      <c r="H1301" s="117">
        <v>754</v>
      </c>
      <c r="I1301" s="117"/>
      <c r="J1301" s="117"/>
      <c r="K1301" s="117"/>
    </row>
    <row r="1302" spans="1:11" s="255" customFormat="1">
      <c r="A1302" s="233"/>
      <c r="B1302" s="293" t="s">
        <v>138</v>
      </c>
      <c r="C1302" s="207"/>
      <c r="D1302" s="208"/>
      <c r="E1302" s="208"/>
      <c r="F1302" s="210"/>
      <c r="G1302" s="209"/>
      <c r="H1302" s="117">
        <f>-227328.2+182000</f>
        <v>-45328.200000000012</v>
      </c>
      <c r="I1302" s="117">
        <v>52631.34</v>
      </c>
      <c r="J1302" s="117"/>
      <c r="K1302" s="117"/>
    </row>
    <row r="1303" spans="1:11" s="255" customFormat="1">
      <c r="A1303" s="233"/>
      <c r="B1303" s="293" t="s">
        <v>144</v>
      </c>
      <c r="C1303" s="207"/>
      <c r="D1303" s="208"/>
      <c r="E1303" s="208"/>
      <c r="F1303" s="210"/>
      <c r="G1303" s="209"/>
      <c r="H1303" s="117">
        <v>11606.2</v>
      </c>
      <c r="I1303" s="117">
        <v>7718.02</v>
      </c>
      <c r="J1303" s="117">
        <v>10500</v>
      </c>
      <c r="K1303" s="117">
        <v>4046</v>
      </c>
    </row>
    <row r="1304" spans="1:11" s="108" customFormat="1">
      <c r="A1304" s="223"/>
      <c r="B1304" s="291" t="s">
        <v>50</v>
      </c>
      <c r="C1304" s="111"/>
      <c r="D1304" s="155"/>
      <c r="E1304" s="155"/>
      <c r="F1304" s="102"/>
      <c r="G1304" s="153"/>
      <c r="H1304" s="106">
        <f>H1305-H1306</f>
        <v>294150.3</v>
      </c>
      <c r="I1304" s="106">
        <f>I1305-I1306</f>
        <v>-51478.92</v>
      </c>
      <c r="J1304" s="106">
        <v>54090</v>
      </c>
      <c r="K1304" s="106">
        <v>32580</v>
      </c>
    </row>
    <row r="1305" spans="1:11" s="255" customFormat="1">
      <c r="A1305" s="233"/>
      <c r="B1305" s="293" t="s">
        <v>51</v>
      </c>
      <c r="C1305" s="207"/>
      <c r="D1305" s="208"/>
      <c r="E1305" s="208"/>
      <c r="F1305" s="210"/>
      <c r="G1305" s="209"/>
      <c r="H1305" s="117">
        <v>368378.1</v>
      </c>
      <c r="I1305" s="117">
        <v>74227.8</v>
      </c>
      <c r="J1305" s="187">
        <v>125706.7</v>
      </c>
      <c r="K1305" s="117">
        <v>88746.7</v>
      </c>
    </row>
    <row r="1306" spans="1:11" s="255" customFormat="1">
      <c r="A1306" s="233"/>
      <c r="B1306" s="293" t="s">
        <v>52</v>
      </c>
      <c r="C1306" s="207"/>
      <c r="D1306" s="208"/>
      <c r="E1306" s="208"/>
      <c r="F1306" s="210"/>
      <c r="G1306" s="209"/>
      <c r="H1306" s="117">
        <v>74227.8</v>
      </c>
      <c r="I1306" s="117">
        <v>125706.72</v>
      </c>
      <c r="J1306" s="187">
        <v>71616.7</v>
      </c>
      <c r="K1306" s="117">
        <v>56166.7</v>
      </c>
    </row>
    <row r="1307" spans="1:11" s="108" customFormat="1">
      <c r="A1307" s="223">
        <v>103</v>
      </c>
      <c r="B1307" s="124" t="s">
        <v>37</v>
      </c>
      <c r="C1307" s="111"/>
      <c r="D1307" s="155" t="s">
        <v>161</v>
      </c>
      <c r="E1307" s="153" t="s">
        <v>130</v>
      </c>
      <c r="F1307" s="102">
        <v>70023</v>
      </c>
      <c r="G1307" s="153" t="s">
        <v>109</v>
      </c>
      <c r="H1307" s="106"/>
      <c r="I1307" s="106"/>
      <c r="J1307" s="118"/>
      <c r="K1307" s="106"/>
    </row>
    <row r="1308" spans="1:11" s="108" customFormat="1">
      <c r="A1308" s="226"/>
      <c r="B1308" s="94" t="s">
        <v>48</v>
      </c>
      <c r="C1308" s="111"/>
      <c r="D1308" s="155"/>
      <c r="E1308" s="153"/>
      <c r="F1308" s="102"/>
      <c r="G1308" s="153"/>
      <c r="H1308" s="106">
        <v>31203.8</v>
      </c>
      <c r="I1308" s="106">
        <f>I1310</f>
        <v>26657.010000000006</v>
      </c>
      <c r="J1308" s="106">
        <v>96914.5</v>
      </c>
      <c r="K1308" s="106">
        <v>29291</v>
      </c>
    </row>
    <row r="1309" spans="1:11" s="307" customFormat="1" ht="13.5">
      <c r="A1309" s="303"/>
      <c r="B1309" s="304" t="s">
        <v>188</v>
      </c>
      <c r="C1309" s="338"/>
      <c r="D1309" s="339"/>
      <c r="E1309" s="306"/>
      <c r="F1309" s="305"/>
      <c r="G1309" s="306"/>
      <c r="H1309" s="205"/>
      <c r="I1309" s="205"/>
      <c r="J1309" s="171">
        <v>17690</v>
      </c>
      <c r="K1309" s="171">
        <v>1180</v>
      </c>
    </row>
    <row r="1310" spans="1:11" s="108" customFormat="1">
      <c r="A1310" s="223"/>
      <c r="B1310" s="94" t="s">
        <v>60</v>
      </c>
      <c r="C1310" s="111"/>
      <c r="D1310" s="155"/>
      <c r="E1310" s="153"/>
      <c r="F1310" s="102"/>
      <c r="G1310" s="153"/>
      <c r="H1310" s="106">
        <f>H1311+H1318+H1317+H1316</f>
        <v>31203.8</v>
      </c>
      <c r="I1310" s="106">
        <f>I1311+I1318+I1317+I1316</f>
        <v>26657.010000000006</v>
      </c>
      <c r="J1310" s="106">
        <v>96914.5</v>
      </c>
      <c r="K1310" s="106">
        <v>29291</v>
      </c>
    </row>
    <row r="1311" spans="1:11" s="2" customFormat="1">
      <c r="A1311" s="225"/>
      <c r="B1311" s="292" t="s">
        <v>49</v>
      </c>
      <c r="C1311" s="113"/>
      <c r="D1311" s="156"/>
      <c r="E1311" s="154"/>
      <c r="F1311" s="104"/>
      <c r="G1311" s="154"/>
      <c r="H1311" s="118">
        <f>H1312+H1313+H1314</f>
        <v>16450.5</v>
      </c>
      <c r="I1311" s="118">
        <f>I1312+I1313+I1314</f>
        <v>13516.550000000001</v>
      </c>
      <c r="J1311" s="118">
        <v>88414.5</v>
      </c>
      <c r="K1311" s="91">
        <v>23941</v>
      </c>
    </row>
    <row r="1312" spans="1:11" s="255" customFormat="1">
      <c r="A1312" s="233"/>
      <c r="B1312" s="293" t="s">
        <v>61</v>
      </c>
      <c r="C1312" s="207"/>
      <c r="D1312" s="208"/>
      <c r="E1312" s="209"/>
      <c r="F1312" s="210"/>
      <c r="G1312" s="209"/>
      <c r="H1312" s="117">
        <v>15599.9</v>
      </c>
      <c r="I1312" s="117">
        <v>13087.87</v>
      </c>
      <c r="J1312" s="117">
        <v>73500</v>
      </c>
      <c r="K1312" s="117">
        <v>22891</v>
      </c>
    </row>
    <row r="1313" spans="1:11" s="255" customFormat="1">
      <c r="A1313" s="233"/>
      <c r="B1313" s="293" t="s">
        <v>62</v>
      </c>
      <c r="C1313" s="207"/>
      <c r="D1313" s="208"/>
      <c r="E1313" s="209"/>
      <c r="F1313" s="210"/>
      <c r="G1313" s="209"/>
      <c r="H1313" s="117"/>
      <c r="I1313" s="117"/>
      <c r="J1313" s="117"/>
      <c r="K1313" s="117"/>
    </row>
    <row r="1314" spans="1:11" s="255" customFormat="1">
      <c r="A1314" s="233"/>
      <c r="B1314" s="293" t="s">
        <v>70</v>
      </c>
      <c r="C1314" s="207"/>
      <c r="D1314" s="208"/>
      <c r="E1314" s="209"/>
      <c r="F1314" s="210"/>
      <c r="G1314" s="209"/>
      <c r="H1314" s="117">
        <v>850.6</v>
      </c>
      <c r="I1314" s="117">
        <v>428.68</v>
      </c>
      <c r="J1314" s="117">
        <v>14914.5</v>
      </c>
      <c r="K1314" s="117">
        <v>1050</v>
      </c>
    </row>
    <row r="1315" spans="1:11" s="255" customFormat="1">
      <c r="A1315" s="233"/>
      <c r="B1315" s="293" t="s">
        <v>147</v>
      </c>
      <c r="C1315" s="207"/>
      <c r="D1315" s="208"/>
      <c r="E1315" s="208"/>
      <c r="F1315" s="210"/>
      <c r="G1315" s="209"/>
      <c r="H1315" s="117">
        <v>-1928.7</v>
      </c>
      <c r="I1315" s="117"/>
      <c r="J1315" s="117"/>
      <c r="K1315" s="117"/>
    </row>
    <row r="1316" spans="1:11" s="255" customFormat="1">
      <c r="A1316" s="233"/>
      <c r="B1316" s="293" t="s">
        <v>142</v>
      </c>
      <c r="C1316" s="207"/>
      <c r="D1316" s="208"/>
      <c r="E1316" s="208"/>
      <c r="F1316" s="210"/>
      <c r="G1316" s="209"/>
      <c r="H1316" s="117">
        <v>1906.3</v>
      </c>
      <c r="I1316" s="117">
        <v>102.75</v>
      </c>
      <c r="J1316" s="117"/>
      <c r="K1316" s="117"/>
    </row>
    <row r="1317" spans="1:11" s="255" customFormat="1">
      <c r="A1317" s="233"/>
      <c r="B1317" s="293" t="s">
        <v>144</v>
      </c>
      <c r="C1317" s="207"/>
      <c r="D1317" s="208"/>
      <c r="E1317" s="208"/>
      <c r="F1317" s="210"/>
      <c r="G1317" s="209"/>
      <c r="H1317" s="117">
        <v>690.5</v>
      </c>
      <c r="I1317" s="117">
        <v>3416.63</v>
      </c>
      <c r="J1317" s="117">
        <v>8500</v>
      </c>
      <c r="K1317" s="117">
        <v>5350</v>
      </c>
    </row>
    <row r="1318" spans="1:11" s="108" customFormat="1">
      <c r="A1318" s="223"/>
      <c r="B1318" s="291" t="s">
        <v>50</v>
      </c>
      <c r="C1318" s="111"/>
      <c r="D1318" s="155"/>
      <c r="E1318" s="153"/>
      <c r="F1318" s="102"/>
      <c r="G1318" s="153"/>
      <c r="H1318" s="106">
        <f>H1319-H1320</f>
        <v>12156.5</v>
      </c>
      <c r="I1318" s="106">
        <f>I1319-I1320</f>
        <v>9621.0800000000017</v>
      </c>
      <c r="J1318" s="106">
        <v>0</v>
      </c>
      <c r="K1318" s="106">
        <v>0</v>
      </c>
    </row>
    <row r="1319" spans="1:11" s="255" customFormat="1">
      <c r="A1319" s="233"/>
      <c r="B1319" s="293" t="s">
        <v>51</v>
      </c>
      <c r="C1319" s="207"/>
      <c r="D1319" s="208"/>
      <c r="E1319" s="209"/>
      <c r="F1319" s="210"/>
      <c r="G1319" s="209"/>
      <c r="H1319" s="117">
        <v>32040.9</v>
      </c>
      <c r="I1319" s="117">
        <v>19884.400000000001</v>
      </c>
      <c r="J1319" s="117">
        <v>10263.299999999999</v>
      </c>
      <c r="K1319" s="117">
        <v>10263.299999999999</v>
      </c>
    </row>
    <row r="1320" spans="1:11" s="255" customFormat="1">
      <c r="A1320" s="233"/>
      <c r="B1320" s="293" t="s">
        <v>52</v>
      </c>
      <c r="C1320" s="207"/>
      <c r="D1320" s="208"/>
      <c r="E1320" s="209"/>
      <c r="F1320" s="210"/>
      <c r="G1320" s="209"/>
      <c r="H1320" s="117">
        <v>19884.400000000001</v>
      </c>
      <c r="I1320" s="117">
        <v>10263.32</v>
      </c>
      <c r="J1320" s="117">
        <v>10263.299999999999</v>
      </c>
      <c r="K1320" s="117">
        <v>10263.299999999999</v>
      </c>
    </row>
    <row r="1321" spans="1:11" s="2" customFormat="1" hidden="1">
      <c r="A1321" s="223">
        <v>63</v>
      </c>
      <c r="B1321" s="124" t="s">
        <v>78</v>
      </c>
      <c r="C1321" s="111"/>
      <c r="D1321" s="155"/>
      <c r="E1321" s="153" t="s">
        <v>130</v>
      </c>
      <c r="F1321" s="102">
        <v>70066</v>
      </c>
      <c r="G1321" s="153" t="s">
        <v>90</v>
      </c>
      <c r="H1321" s="106"/>
      <c r="I1321" s="106"/>
      <c r="J1321" s="106"/>
      <c r="K1321" s="91"/>
    </row>
    <row r="1322" spans="1:11" s="2" customFormat="1" hidden="1">
      <c r="A1322" s="225"/>
      <c r="B1322" s="94" t="s">
        <v>48</v>
      </c>
      <c r="C1322" s="113"/>
      <c r="D1322" s="156"/>
      <c r="E1322" s="154"/>
      <c r="F1322" s="104"/>
      <c r="G1322" s="154"/>
      <c r="H1322" s="106">
        <f>H1324+H1327</f>
        <v>160.69999999999999</v>
      </c>
      <c r="I1322" s="106">
        <f>I1324+I1327</f>
        <v>0</v>
      </c>
      <c r="J1322" s="106"/>
      <c r="K1322" s="91"/>
    </row>
    <row r="1323" spans="1:11" s="2" customFormat="1" hidden="1">
      <c r="A1323" s="225"/>
      <c r="B1323" s="94" t="s">
        <v>60</v>
      </c>
      <c r="C1323" s="113"/>
      <c r="D1323" s="156"/>
      <c r="E1323" s="154"/>
      <c r="F1323" s="104"/>
      <c r="G1323" s="154"/>
      <c r="H1323" s="106">
        <f>H1324</f>
        <v>160.69999999999999</v>
      </c>
      <c r="I1323" s="106">
        <f>I1324</f>
        <v>0</v>
      </c>
      <c r="J1323" s="118"/>
      <c r="K1323" s="91"/>
    </row>
    <row r="1324" spans="1:11" s="2" customFormat="1" hidden="1">
      <c r="A1324" s="225"/>
      <c r="B1324" s="96" t="s">
        <v>49</v>
      </c>
      <c r="C1324" s="113"/>
      <c r="D1324" s="156"/>
      <c r="E1324" s="154"/>
      <c r="F1324" s="104"/>
      <c r="G1324" s="154"/>
      <c r="H1324" s="118">
        <f>H1325+H1326</f>
        <v>160.69999999999999</v>
      </c>
      <c r="I1324" s="118">
        <f>I1325+I1326</f>
        <v>0</v>
      </c>
      <c r="J1324" s="118"/>
      <c r="K1324" s="91"/>
    </row>
    <row r="1325" spans="1:11" s="2" customFormat="1" hidden="1">
      <c r="A1325" s="225"/>
      <c r="B1325" s="244" t="s">
        <v>61</v>
      </c>
      <c r="C1325" s="113"/>
      <c r="D1325" s="156"/>
      <c r="E1325" s="154"/>
      <c r="F1325" s="104"/>
      <c r="G1325" s="154"/>
      <c r="H1325" s="118">
        <v>160.69999999999999</v>
      </c>
      <c r="I1325" s="118"/>
      <c r="J1325" s="118"/>
      <c r="K1325" s="91"/>
    </row>
    <row r="1326" spans="1:11" s="2" customFormat="1" hidden="1">
      <c r="A1326" s="225"/>
      <c r="B1326" s="244" t="s">
        <v>62</v>
      </c>
      <c r="C1326" s="113"/>
      <c r="D1326" s="156"/>
      <c r="E1326" s="154"/>
      <c r="F1326" s="104"/>
      <c r="G1326" s="154"/>
      <c r="H1326" s="118"/>
      <c r="I1326" s="118"/>
      <c r="J1326" s="118"/>
      <c r="K1326" s="91"/>
    </row>
    <row r="1327" spans="1:11" s="109" customFormat="1" hidden="1">
      <c r="A1327" s="223"/>
      <c r="B1327" s="96" t="s">
        <v>50</v>
      </c>
      <c r="C1327" s="126"/>
      <c r="D1327" s="163"/>
      <c r="E1327" s="161"/>
      <c r="F1327" s="159"/>
      <c r="G1327" s="161"/>
      <c r="H1327" s="118">
        <f>H1328+H1329</f>
        <v>0</v>
      </c>
      <c r="I1327" s="118">
        <f>I1328+I1329</f>
        <v>0</v>
      </c>
      <c r="J1327" s="118"/>
      <c r="K1327" s="118"/>
    </row>
    <row r="1328" spans="1:11" s="2" customFormat="1" hidden="1">
      <c r="A1328" s="225"/>
      <c r="B1328" s="244" t="s">
        <v>51</v>
      </c>
      <c r="C1328" s="113"/>
      <c r="D1328" s="156"/>
      <c r="E1328" s="154"/>
      <c r="F1328" s="104"/>
      <c r="G1328" s="154"/>
      <c r="H1328" s="118"/>
      <c r="I1328" s="118"/>
      <c r="J1328" s="118"/>
      <c r="K1328" s="91"/>
    </row>
    <row r="1329" spans="1:11" s="2" customFormat="1" hidden="1">
      <c r="A1329" s="225"/>
      <c r="B1329" s="244" t="s">
        <v>52</v>
      </c>
      <c r="C1329" s="113"/>
      <c r="D1329" s="156"/>
      <c r="E1329" s="154"/>
      <c r="F1329" s="104"/>
      <c r="G1329" s="154"/>
      <c r="H1329" s="118"/>
      <c r="I1329" s="118"/>
      <c r="J1329" s="116"/>
      <c r="K1329" s="91"/>
    </row>
    <row r="1330" spans="1:11" s="179" customFormat="1">
      <c r="A1330" s="223">
        <v>104</v>
      </c>
      <c r="B1330" s="94" t="s">
        <v>19</v>
      </c>
      <c r="C1330" s="177"/>
      <c r="D1330" s="157" t="s">
        <v>161</v>
      </c>
      <c r="E1330" s="155" t="s">
        <v>130</v>
      </c>
      <c r="F1330" s="102">
        <v>70084</v>
      </c>
      <c r="G1330" s="178"/>
      <c r="H1330" s="106"/>
      <c r="I1330" s="106"/>
      <c r="J1330" s="115"/>
      <c r="K1330" s="106"/>
    </row>
    <row r="1331" spans="1:11" s="108" customFormat="1">
      <c r="A1331" s="223"/>
      <c r="B1331" s="94" t="s">
        <v>48</v>
      </c>
      <c r="C1331" s="111"/>
      <c r="D1331" s="155"/>
      <c r="E1331" s="153"/>
      <c r="F1331" s="102"/>
      <c r="G1331" s="153"/>
      <c r="H1331" s="106"/>
      <c r="I1331" s="130">
        <f>I1333</f>
        <v>0</v>
      </c>
      <c r="J1331" s="115">
        <v>10000</v>
      </c>
      <c r="K1331" s="106">
        <v>106080</v>
      </c>
    </row>
    <row r="1332" spans="1:11" s="319" customFormat="1" ht="12.75">
      <c r="A1332" s="321"/>
      <c r="B1332" s="315" t="s">
        <v>188</v>
      </c>
      <c r="C1332" s="340"/>
      <c r="D1332" s="341"/>
      <c r="E1332" s="317"/>
      <c r="F1332" s="316"/>
      <c r="G1332" s="317"/>
      <c r="H1332" s="318"/>
      <c r="I1332" s="342"/>
      <c r="J1332" s="358"/>
      <c r="K1332" s="318"/>
    </row>
    <row r="1333" spans="1:11" s="108" customFormat="1">
      <c r="A1333" s="223"/>
      <c r="B1333" s="94" t="s">
        <v>60</v>
      </c>
      <c r="C1333" s="111"/>
      <c r="D1333" s="155"/>
      <c r="E1333" s="153"/>
      <c r="F1333" s="102"/>
      <c r="G1333" s="153"/>
      <c r="H1333" s="106"/>
      <c r="I1333" s="130">
        <f>I1334+I1337+I1338</f>
        <v>0</v>
      </c>
      <c r="J1333" s="115">
        <v>10000</v>
      </c>
      <c r="K1333" s="106">
        <v>106080</v>
      </c>
    </row>
    <row r="1334" spans="1:11" s="2" customFormat="1">
      <c r="A1334" s="225"/>
      <c r="B1334" s="292" t="s">
        <v>49</v>
      </c>
      <c r="C1334" s="113"/>
      <c r="D1334" s="156"/>
      <c r="E1334" s="154"/>
      <c r="F1334" s="104"/>
      <c r="G1334" s="154"/>
      <c r="H1334" s="118"/>
      <c r="I1334" s="129">
        <f>I1336</f>
        <v>0</v>
      </c>
      <c r="J1334" s="116">
        <v>50400</v>
      </c>
      <c r="K1334" s="91">
        <v>106080</v>
      </c>
    </row>
    <row r="1335" spans="1:11" s="255" customFormat="1">
      <c r="A1335" s="233"/>
      <c r="B1335" s="293" t="s">
        <v>61</v>
      </c>
      <c r="C1335" s="207"/>
      <c r="D1335" s="208"/>
      <c r="E1335" s="209"/>
      <c r="F1335" s="210"/>
      <c r="G1335" s="209"/>
      <c r="H1335" s="117"/>
      <c r="I1335" s="259"/>
      <c r="J1335" s="187"/>
      <c r="K1335" s="117"/>
    </row>
    <row r="1336" spans="1:11" s="255" customFormat="1">
      <c r="A1336" s="233"/>
      <c r="B1336" s="293" t="s">
        <v>62</v>
      </c>
      <c r="C1336" s="207"/>
      <c r="D1336" s="208"/>
      <c r="E1336" s="209"/>
      <c r="F1336" s="210"/>
      <c r="G1336" s="209"/>
      <c r="H1336" s="117"/>
      <c r="I1336" s="259"/>
      <c r="J1336" s="187">
        <v>50400</v>
      </c>
      <c r="K1336" s="117">
        <v>106080</v>
      </c>
    </row>
    <row r="1337" spans="1:11" s="255" customFormat="1">
      <c r="A1337" s="233"/>
      <c r="B1337" s="293" t="s">
        <v>142</v>
      </c>
      <c r="C1337" s="207"/>
      <c r="D1337" s="208"/>
      <c r="E1337" s="209"/>
      <c r="F1337" s="210"/>
      <c r="G1337" s="209"/>
      <c r="H1337" s="117"/>
      <c r="I1337" s="259"/>
      <c r="J1337" s="187"/>
      <c r="K1337" s="117"/>
    </row>
    <row r="1338" spans="1:11" s="108" customFormat="1">
      <c r="A1338" s="223"/>
      <c r="B1338" s="291" t="s">
        <v>50</v>
      </c>
      <c r="C1338" s="111"/>
      <c r="D1338" s="155"/>
      <c r="E1338" s="153"/>
      <c r="F1338" s="102"/>
      <c r="G1338" s="153"/>
      <c r="H1338" s="106"/>
      <c r="I1338" s="130">
        <f>I1339-I1340</f>
        <v>0</v>
      </c>
      <c r="J1338" s="115">
        <v>-40400</v>
      </c>
      <c r="K1338" s="106">
        <v>0</v>
      </c>
    </row>
    <row r="1339" spans="1:11" s="255" customFormat="1">
      <c r="A1339" s="233"/>
      <c r="B1339" s="293" t="s">
        <v>51</v>
      </c>
      <c r="C1339" s="207"/>
      <c r="D1339" s="208"/>
      <c r="E1339" s="209"/>
      <c r="F1339" s="210"/>
      <c r="G1339" s="209"/>
      <c r="H1339" s="117"/>
      <c r="I1339" s="259"/>
      <c r="J1339" s="187"/>
      <c r="K1339" s="117"/>
    </row>
    <row r="1340" spans="1:11" s="255" customFormat="1">
      <c r="A1340" s="233"/>
      <c r="B1340" s="293" t="s">
        <v>52</v>
      </c>
      <c r="C1340" s="207"/>
      <c r="D1340" s="208"/>
      <c r="E1340" s="209"/>
      <c r="F1340" s="210"/>
      <c r="G1340" s="209"/>
      <c r="H1340" s="117"/>
      <c r="I1340" s="259"/>
      <c r="J1340" s="187">
        <v>40400</v>
      </c>
      <c r="K1340" s="117"/>
    </row>
    <row r="1341" spans="1:11" s="141" customFormat="1" ht="40.9" customHeight="1">
      <c r="A1341" s="225"/>
      <c r="B1341" s="234" t="s">
        <v>71</v>
      </c>
      <c r="C1341" s="229">
        <v>505</v>
      </c>
      <c r="D1341" s="230"/>
      <c r="E1341" s="216"/>
      <c r="F1341" s="217"/>
      <c r="G1341" s="216"/>
      <c r="H1341" s="164"/>
      <c r="I1341" s="164"/>
      <c r="J1341" s="115"/>
      <c r="K1341" s="132"/>
    </row>
    <row r="1342" spans="1:11" s="108" customFormat="1">
      <c r="A1342" s="223">
        <v>105</v>
      </c>
      <c r="B1342" s="124" t="s">
        <v>43</v>
      </c>
      <c r="C1342" s="111"/>
      <c r="D1342" s="155" t="s">
        <v>131</v>
      </c>
      <c r="E1342" s="153" t="s">
        <v>125</v>
      </c>
      <c r="F1342" s="102">
        <v>70054</v>
      </c>
      <c r="G1342" s="153" t="s">
        <v>113</v>
      </c>
      <c r="H1342" s="106"/>
      <c r="I1342" s="106"/>
      <c r="J1342" s="116"/>
      <c r="K1342" s="118"/>
    </row>
    <row r="1343" spans="1:11" s="108" customFormat="1" ht="16.5" customHeight="1">
      <c r="A1343" s="226"/>
      <c r="B1343" s="94" t="s">
        <v>48</v>
      </c>
      <c r="C1343" s="111"/>
      <c r="D1343" s="155"/>
      <c r="E1343" s="153"/>
      <c r="F1343" s="102"/>
      <c r="G1343" s="153"/>
      <c r="H1343" s="106">
        <v>1048020</v>
      </c>
      <c r="I1343" s="106">
        <f>I1345</f>
        <v>51479.229999999996</v>
      </c>
      <c r="J1343" s="106">
        <v>64220.399999999994</v>
      </c>
      <c r="K1343" s="106">
        <v>29327.63600000001</v>
      </c>
    </row>
    <row r="1344" spans="1:11" s="319" customFormat="1" ht="16.5" customHeight="1">
      <c r="A1344" s="314"/>
      <c r="B1344" s="315" t="s">
        <v>188</v>
      </c>
      <c r="C1344" s="340"/>
      <c r="D1344" s="341"/>
      <c r="E1344" s="317"/>
      <c r="F1344" s="316"/>
      <c r="G1344" s="317"/>
      <c r="H1344" s="170"/>
      <c r="I1344" s="170"/>
      <c r="J1344" s="170"/>
      <c r="K1344" s="318"/>
    </row>
    <row r="1345" spans="1:11" s="108" customFormat="1" ht="16.5" customHeight="1">
      <c r="A1345" s="223"/>
      <c r="B1345" s="94" t="s">
        <v>60</v>
      </c>
      <c r="C1345" s="111"/>
      <c r="D1345" s="155"/>
      <c r="E1345" s="153"/>
      <c r="F1345" s="102"/>
      <c r="G1345" s="153"/>
      <c r="H1345" s="106">
        <f>H1346+H1353+H1349</f>
        <v>1048020.0000000001</v>
      </c>
      <c r="I1345" s="106">
        <f>I1350+I1352+I1353+I1349+I1346</f>
        <v>51479.229999999996</v>
      </c>
      <c r="J1345" s="106">
        <v>64220.399999999994</v>
      </c>
      <c r="K1345" s="106">
        <v>29327.63600000001</v>
      </c>
    </row>
    <row r="1346" spans="1:11" s="2" customFormat="1" ht="16.5" customHeight="1">
      <c r="A1346" s="225"/>
      <c r="B1346" s="292" t="s">
        <v>49</v>
      </c>
      <c r="C1346" s="113"/>
      <c r="D1346" s="156"/>
      <c r="E1346" s="154"/>
      <c r="F1346" s="104"/>
      <c r="G1346" s="154"/>
      <c r="H1346" s="118">
        <f>H1347+H1348+H1351</f>
        <v>1091359.1000000001</v>
      </c>
      <c r="I1346" s="118">
        <f>I1351</f>
        <v>5521.24</v>
      </c>
      <c r="J1346" s="118">
        <v>3882.6</v>
      </c>
      <c r="K1346" s="118">
        <v>2116</v>
      </c>
    </row>
    <row r="1347" spans="1:11" s="255" customFormat="1" ht="16.5" customHeight="1">
      <c r="A1347" s="233"/>
      <c r="B1347" s="293" t="s">
        <v>61</v>
      </c>
      <c r="C1347" s="207"/>
      <c r="D1347" s="208"/>
      <c r="E1347" s="209"/>
      <c r="F1347" s="210"/>
      <c r="G1347" s="209"/>
      <c r="H1347" s="117">
        <v>1088058.5</v>
      </c>
      <c r="I1347" s="117"/>
      <c r="J1347" s="117"/>
      <c r="K1347" s="117"/>
    </row>
    <row r="1348" spans="1:11" s="255" customFormat="1" ht="16.5" customHeight="1">
      <c r="A1348" s="233"/>
      <c r="B1348" s="293" t="s">
        <v>62</v>
      </c>
      <c r="C1348" s="207"/>
      <c r="D1348" s="208"/>
      <c r="E1348" s="209"/>
      <c r="F1348" s="210"/>
      <c r="G1348" s="209"/>
      <c r="H1348" s="117"/>
      <c r="I1348" s="117"/>
      <c r="J1348" s="117"/>
      <c r="K1348" s="117"/>
    </row>
    <row r="1349" spans="1:11" s="255" customFormat="1" ht="16.5" customHeight="1">
      <c r="A1349" s="233"/>
      <c r="B1349" s="293" t="s">
        <v>142</v>
      </c>
      <c r="C1349" s="207"/>
      <c r="D1349" s="208"/>
      <c r="E1349" s="209"/>
      <c r="F1349" s="210"/>
      <c r="G1349" s="209"/>
      <c r="H1349" s="117">
        <v>8462.9</v>
      </c>
      <c r="I1349" s="117">
        <v>-1674.69</v>
      </c>
      <c r="J1349" s="117"/>
      <c r="K1349" s="117"/>
    </row>
    <row r="1350" spans="1:11" s="255" customFormat="1" ht="16.5" customHeight="1">
      <c r="A1350" s="233"/>
      <c r="B1350" s="293" t="s">
        <v>147</v>
      </c>
      <c r="C1350" s="207"/>
      <c r="D1350" s="208"/>
      <c r="E1350" s="209"/>
      <c r="F1350" s="117"/>
      <c r="G1350" s="209"/>
      <c r="H1350" s="117">
        <v>42282.8</v>
      </c>
      <c r="I1350" s="117">
        <v>42766.77</v>
      </c>
      <c r="J1350" s="117">
        <v>24307.4</v>
      </c>
      <c r="K1350" s="117">
        <v>17731.2</v>
      </c>
    </row>
    <row r="1351" spans="1:11" s="255" customFormat="1" ht="16.5" customHeight="1">
      <c r="A1351" s="233"/>
      <c r="B1351" s="293" t="s">
        <v>69</v>
      </c>
      <c r="C1351" s="207"/>
      <c r="D1351" s="208"/>
      <c r="E1351" s="209"/>
      <c r="F1351" s="210"/>
      <c r="G1351" s="209"/>
      <c r="H1351" s="117">
        <v>3300.6</v>
      </c>
      <c r="I1351" s="117">
        <v>5521.24</v>
      </c>
      <c r="J1351" s="117">
        <v>3882.6</v>
      </c>
      <c r="K1351" s="117">
        <v>2116</v>
      </c>
    </row>
    <row r="1352" spans="1:11" s="255" customFormat="1" ht="16.5" customHeight="1">
      <c r="A1352" s="233"/>
      <c r="B1352" s="293" t="s">
        <v>136</v>
      </c>
      <c r="C1352" s="207"/>
      <c r="D1352" s="208"/>
      <c r="E1352" s="209"/>
      <c r="F1352" s="210"/>
      <c r="G1352" s="209"/>
      <c r="H1352" s="117"/>
      <c r="I1352" s="117">
        <v>3716.58</v>
      </c>
      <c r="J1352" s="187">
        <v>1650</v>
      </c>
      <c r="K1352" s="117">
        <v>400</v>
      </c>
    </row>
    <row r="1353" spans="1:11" s="108" customFormat="1" ht="16.5" customHeight="1">
      <c r="A1353" s="223"/>
      <c r="B1353" s="291" t="s">
        <v>50</v>
      </c>
      <c r="C1353" s="111"/>
      <c r="D1353" s="155"/>
      <c r="E1353" s="153"/>
      <c r="F1353" s="102"/>
      <c r="G1353" s="153"/>
      <c r="H1353" s="106">
        <f>H1354-H1355</f>
        <v>-51802</v>
      </c>
      <c r="I1353" s="106">
        <f>I1354-I1355</f>
        <v>1149.3300000000017</v>
      </c>
      <c r="J1353" s="115">
        <v>34380.399999999994</v>
      </c>
      <c r="K1353" s="106">
        <v>9080.5000000000073</v>
      </c>
    </row>
    <row r="1354" spans="1:11" s="255" customFormat="1">
      <c r="A1354" s="233"/>
      <c r="B1354" s="293" t="s">
        <v>51</v>
      </c>
      <c r="C1354" s="207"/>
      <c r="D1354" s="208"/>
      <c r="E1354" s="209"/>
      <c r="F1354" s="210"/>
      <c r="G1354" s="209"/>
      <c r="H1354" s="117">
        <v>49648.5</v>
      </c>
      <c r="I1354" s="117">
        <v>101450.5</v>
      </c>
      <c r="J1354" s="187">
        <v>100301.2</v>
      </c>
      <c r="K1354" s="117">
        <v>66910.600000000006</v>
      </c>
    </row>
    <row r="1355" spans="1:11" s="285" customFormat="1" ht="18.600000000000001" customHeight="1" thickBot="1">
      <c r="A1355" s="278"/>
      <c r="B1355" s="301" t="s">
        <v>52</v>
      </c>
      <c r="C1355" s="279"/>
      <c r="D1355" s="280"/>
      <c r="E1355" s="281"/>
      <c r="F1355" s="282"/>
      <c r="G1355" s="281"/>
      <c r="H1355" s="283">
        <v>101450.5</v>
      </c>
      <c r="I1355" s="283">
        <v>100301.17</v>
      </c>
      <c r="J1355" s="284">
        <v>65920.800000000003</v>
      </c>
      <c r="K1355" s="283">
        <v>57830.1</v>
      </c>
    </row>
    <row r="1356" spans="1:11" s="108" customFormat="1" hidden="1">
      <c r="A1356" s="144">
        <v>74</v>
      </c>
      <c r="B1356" s="145" t="s">
        <v>44</v>
      </c>
      <c r="C1356" s="146"/>
      <c r="D1356" s="147"/>
      <c r="E1356" s="148" t="s">
        <v>125</v>
      </c>
      <c r="F1356" s="149">
        <v>70055</v>
      </c>
      <c r="G1356" s="148" t="s">
        <v>113</v>
      </c>
      <c r="H1356" s="150"/>
      <c r="I1356" s="151"/>
    </row>
    <row r="1357" spans="1:11" s="2" customFormat="1" hidden="1">
      <c r="A1357" s="218"/>
      <c r="B1357" s="137" t="s">
        <v>48</v>
      </c>
      <c r="C1357" s="113"/>
      <c r="D1357" s="87"/>
      <c r="E1357" s="89"/>
      <c r="F1357" s="88"/>
      <c r="G1357" s="89"/>
      <c r="H1357" s="105">
        <f>H1359+H1362</f>
        <v>157245.4</v>
      </c>
      <c r="I1357" s="127"/>
    </row>
    <row r="1358" spans="1:11" s="2" customFormat="1" hidden="1">
      <c r="A1358" s="218"/>
      <c r="B1358" s="137" t="s">
        <v>60</v>
      </c>
      <c r="C1358" s="113"/>
      <c r="D1358" s="87"/>
      <c r="E1358" s="89"/>
      <c r="F1358" s="88"/>
      <c r="G1358" s="89"/>
      <c r="H1358" s="105">
        <f>H1359</f>
        <v>157245.4</v>
      </c>
      <c r="I1358" s="127"/>
    </row>
    <row r="1359" spans="1:11" s="2" customFormat="1" hidden="1">
      <c r="A1359" s="218"/>
      <c r="B1359" s="138" t="s">
        <v>49</v>
      </c>
      <c r="C1359" s="113"/>
      <c r="D1359" s="87"/>
      <c r="E1359" s="89"/>
      <c r="F1359" s="88"/>
      <c r="G1359" s="89"/>
      <c r="H1359" s="90">
        <f>H1360+H1361</f>
        <v>157245.4</v>
      </c>
      <c r="I1359" s="143"/>
    </row>
    <row r="1360" spans="1:11" s="2" customFormat="1" hidden="1">
      <c r="A1360" s="218"/>
      <c r="B1360" s="139" t="s">
        <v>61</v>
      </c>
      <c r="C1360" s="113"/>
      <c r="D1360" s="87"/>
      <c r="E1360" s="89"/>
      <c r="F1360" s="88"/>
      <c r="G1360" s="89"/>
      <c r="H1360" s="90">
        <v>157245.4</v>
      </c>
      <c r="I1360" s="143"/>
    </row>
    <row r="1361" spans="1:9" s="2" customFormat="1" hidden="1">
      <c r="A1361" s="218"/>
      <c r="B1361" s="139" t="s">
        <v>62</v>
      </c>
      <c r="C1361" s="113"/>
      <c r="D1361" s="87"/>
      <c r="E1361" s="89"/>
      <c r="F1361" s="88"/>
      <c r="G1361" s="89"/>
      <c r="H1361" s="90"/>
      <c r="I1361" s="143"/>
    </row>
    <row r="1362" spans="1:9" s="108" customFormat="1" hidden="1">
      <c r="A1362" s="100"/>
      <c r="B1362" s="137" t="s">
        <v>50</v>
      </c>
      <c r="C1362" s="111"/>
      <c r="D1362" s="97"/>
      <c r="E1362" s="99"/>
      <c r="F1362" s="98"/>
      <c r="G1362" s="99"/>
      <c r="H1362" s="105"/>
      <c r="I1362" s="127"/>
    </row>
    <row r="1363" spans="1:9" s="2" customFormat="1" hidden="1">
      <c r="A1363" s="218"/>
      <c r="B1363" s="139" t="s">
        <v>51</v>
      </c>
      <c r="C1363" s="113"/>
      <c r="D1363" s="87"/>
      <c r="E1363" s="89"/>
      <c r="F1363" s="88"/>
      <c r="G1363" s="89"/>
      <c r="H1363" s="90"/>
      <c r="I1363" s="143"/>
    </row>
    <row r="1364" spans="1:9" s="2" customFormat="1" hidden="1">
      <c r="A1364" s="218"/>
      <c r="B1364" s="139" t="s">
        <v>52</v>
      </c>
      <c r="C1364" s="113"/>
      <c r="D1364" s="87"/>
      <c r="E1364" s="89"/>
      <c r="F1364" s="88"/>
      <c r="G1364" s="89"/>
      <c r="H1364" s="90"/>
      <c r="I1364" s="143"/>
    </row>
    <row r="1365" spans="1:9" s="108" customFormat="1" ht="31.5" hidden="1">
      <c r="A1365" s="100">
        <v>75</v>
      </c>
      <c r="B1365" s="124" t="s">
        <v>45</v>
      </c>
      <c r="C1365" s="111"/>
      <c r="D1365" s="97"/>
      <c r="E1365" s="99" t="s">
        <v>125</v>
      </c>
      <c r="F1365" s="98">
        <v>70056</v>
      </c>
      <c r="G1365" s="99" t="s">
        <v>113</v>
      </c>
      <c r="H1365" s="105"/>
      <c r="I1365" s="127"/>
    </row>
    <row r="1366" spans="1:9" s="2" customFormat="1" hidden="1">
      <c r="A1366" s="218"/>
      <c r="B1366" s="137" t="s">
        <v>48</v>
      </c>
      <c r="C1366" s="113"/>
      <c r="D1366" s="87"/>
      <c r="E1366" s="89"/>
      <c r="F1366" s="88"/>
      <c r="G1366" s="89"/>
      <c r="H1366" s="105">
        <v>90837.6</v>
      </c>
      <c r="I1366" s="127"/>
    </row>
    <row r="1367" spans="1:9" s="2" customFormat="1" hidden="1">
      <c r="A1367" s="218"/>
      <c r="B1367" s="137" t="s">
        <v>60</v>
      </c>
      <c r="C1367" s="113"/>
      <c r="D1367" s="87"/>
      <c r="E1367" s="89"/>
      <c r="F1367" s="88"/>
      <c r="G1367" s="89"/>
      <c r="H1367" s="105">
        <f>H1368+H1373+H1372</f>
        <v>90837.6</v>
      </c>
      <c r="I1367" s="127"/>
    </row>
    <row r="1368" spans="1:9" s="2" customFormat="1" hidden="1">
      <c r="A1368" s="218"/>
      <c r="B1368" s="138" t="s">
        <v>49</v>
      </c>
      <c r="C1368" s="113"/>
      <c r="D1368" s="87"/>
      <c r="E1368" s="89"/>
      <c r="F1368" s="88"/>
      <c r="G1368" s="89"/>
      <c r="H1368" s="121">
        <f>H1369+H1370+H1371</f>
        <v>89498.2</v>
      </c>
      <c r="I1368" s="128"/>
    </row>
    <row r="1369" spans="1:9" s="2" customFormat="1" hidden="1">
      <c r="A1369" s="218"/>
      <c r="B1369" s="139" t="s">
        <v>61</v>
      </c>
      <c r="C1369" s="113"/>
      <c r="D1369" s="87"/>
      <c r="E1369" s="89"/>
      <c r="F1369" s="88"/>
      <c r="G1369" s="89"/>
      <c r="H1369" s="121">
        <v>89499.5</v>
      </c>
      <c r="I1369" s="128"/>
    </row>
    <row r="1370" spans="1:9" s="2" customFormat="1" hidden="1">
      <c r="A1370" s="218"/>
      <c r="B1370" s="139" t="s">
        <v>62</v>
      </c>
      <c r="C1370" s="113"/>
      <c r="D1370" s="87"/>
      <c r="E1370" s="89"/>
      <c r="F1370" s="88"/>
      <c r="G1370" s="89"/>
      <c r="H1370" s="121"/>
      <c r="I1370" s="128"/>
    </row>
    <row r="1371" spans="1:9" s="2" customFormat="1" hidden="1">
      <c r="A1371" s="218"/>
      <c r="B1371" s="139" t="s">
        <v>70</v>
      </c>
      <c r="C1371" s="113"/>
      <c r="D1371" s="87"/>
      <c r="E1371" s="89"/>
      <c r="F1371" s="88"/>
      <c r="G1371" s="89"/>
      <c r="H1371" s="121">
        <v>-1.3</v>
      </c>
      <c r="I1371" s="128"/>
    </row>
    <row r="1372" spans="1:9" s="2" customFormat="1" hidden="1">
      <c r="A1372" s="218"/>
      <c r="B1372" s="139" t="s">
        <v>142</v>
      </c>
      <c r="C1372" s="113"/>
      <c r="D1372" s="87"/>
      <c r="E1372" s="89"/>
      <c r="F1372" s="88"/>
      <c r="G1372" s="89"/>
      <c r="H1372" s="121">
        <v>464.6</v>
      </c>
      <c r="I1372" s="128"/>
    </row>
    <row r="1373" spans="1:9" s="108" customFormat="1" hidden="1">
      <c r="A1373" s="100"/>
      <c r="B1373" s="137" t="s">
        <v>50</v>
      </c>
      <c r="C1373" s="111"/>
      <c r="D1373" s="97"/>
      <c r="E1373" s="99"/>
      <c r="F1373" s="98"/>
      <c r="G1373" s="99"/>
      <c r="H1373" s="105">
        <f>H1374+H1375</f>
        <v>874.8</v>
      </c>
      <c r="I1373" s="127"/>
    </row>
    <row r="1374" spans="1:9" s="2" customFormat="1" hidden="1">
      <c r="A1374" s="218"/>
      <c r="B1374" s="139" t="s">
        <v>51</v>
      </c>
      <c r="C1374" s="113"/>
      <c r="D1374" s="87"/>
      <c r="E1374" s="89"/>
      <c r="F1374" s="88"/>
      <c r="G1374" s="89"/>
      <c r="H1374" s="121">
        <v>874.8</v>
      </c>
      <c r="I1374" s="128"/>
    </row>
    <row r="1375" spans="1:9" s="2" customFormat="1" hidden="1">
      <c r="A1375" s="219"/>
      <c r="B1375" s="139" t="s">
        <v>52</v>
      </c>
      <c r="C1375" s="113"/>
      <c r="D1375" s="87"/>
      <c r="E1375" s="89"/>
      <c r="F1375" s="88"/>
      <c r="G1375" s="89"/>
      <c r="H1375" s="121"/>
      <c r="I1375" s="128"/>
    </row>
    <row r="1376" spans="1:9" s="4" customFormat="1" hidden="1">
      <c r="A1376" s="220"/>
      <c r="B1376" s="5"/>
      <c r="C1376" s="33"/>
      <c r="D1376" s="75"/>
      <c r="E1376" s="54"/>
      <c r="F1376" s="192"/>
      <c r="G1376" s="53"/>
      <c r="H1376" s="36"/>
    </row>
    <row r="1377" spans="1:11" s="4" customFormat="1" hidden="1">
      <c r="A1377" s="220"/>
      <c r="B1377" s="11"/>
      <c r="C1377" s="34"/>
      <c r="D1377" s="76"/>
      <c r="E1377" s="53"/>
      <c r="F1377" s="84"/>
      <c r="G1377" s="53" t="s">
        <v>123</v>
      </c>
      <c r="H1377" s="36"/>
      <c r="I1377" s="142">
        <f>I54+I65+I88+I111+I132+I1139+I1149+I1184+I1194+I32+I1205</f>
        <v>123861.7</v>
      </c>
      <c r="J1377" s="142">
        <f>J54+J65+J88+J111+J132+J1139+J1149+J1184+J1194+J32+J1205</f>
        <v>40901.1</v>
      </c>
      <c r="K1377" s="142"/>
    </row>
    <row r="1378" spans="1:11" s="4" customFormat="1" hidden="1">
      <c r="A1378" s="220"/>
      <c r="B1378" s="9"/>
      <c r="C1378" s="10"/>
      <c r="D1378" s="55"/>
      <c r="E1378" s="53"/>
      <c r="F1378" s="84"/>
      <c r="G1378" s="53" t="s">
        <v>127</v>
      </c>
      <c r="H1378" s="36"/>
      <c r="I1378" s="142">
        <f>I287+I298</f>
        <v>4604.9899999999989</v>
      </c>
      <c r="J1378" s="142">
        <f t="shared" ref="J1378" si="18">J287+J298</f>
        <v>7063.5</v>
      </c>
    </row>
    <row r="1379" spans="1:11" s="4" customFormat="1" hidden="1">
      <c r="A1379" s="220"/>
      <c r="B1379" s="5"/>
      <c r="C1379" s="33"/>
      <c r="D1379" s="75"/>
      <c r="E1379" s="54"/>
      <c r="F1379" s="6"/>
      <c r="G1379" s="185" t="s">
        <v>128</v>
      </c>
      <c r="H1379" s="6" t="s">
        <v>172</v>
      </c>
      <c r="I1379" s="142">
        <f>I212+I223+I234+I1160</f>
        <v>90117.680000000008</v>
      </c>
      <c r="J1379" s="142">
        <f>J212+J223+J234+J1160+J266+J256+J246</f>
        <v>0</v>
      </c>
    </row>
    <row r="1380" spans="1:11" s="3" customFormat="1" hidden="1">
      <c r="A1380" s="221"/>
      <c r="B1380" s="5"/>
      <c r="C1380" s="33"/>
      <c r="D1380" s="75"/>
      <c r="E1380" s="58"/>
      <c r="F1380" s="192"/>
      <c r="G1380" s="53" t="s">
        <v>129</v>
      </c>
      <c r="H1380" s="192"/>
      <c r="I1380" s="184">
        <f>I189+I200</f>
        <v>309.60000000000002</v>
      </c>
      <c r="J1380" s="184">
        <f t="shared" ref="J1380" si="19">J189+J200</f>
        <v>1098.8000000000002</v>
      </c>
    </row>
    <row r="1381" spans="1:11" s="3" customFormat="1" hidden="1">
      <c r="A1381" s="221"/>
      <c r="B1381" s="9"/>
      <c r="C1381" s="10"/>
      <c r="D1381" s="55"/>
      <c r="E1381" s="59"/>
      <c r="F1381" s="192"/>
      <c r="G1381" s="53" t="s">
        <v>165</v>
      </c>
      <c r="H1381" s="192" t="s">
        <v>176</v>
      </c>
      <c r="I1381" s="184">
        <f>I178+I167+I155</f>
        <v>1212.3199999999995</v>
      </c>
      <c r="J1381" s="184">
        <f t="shared" ref="J1381" si="20">J178+J167+J155</f>
        <v>25131.5</v>
      </c>
    </row>
    <row r="1382" spans="1:11" s="3" customFormat="1" hidden="1">
      <c r="A1382" s="221"/>
      <c r="B1382" s="9"/>
      <c r="C1382" s="10"/>
      <c r="D1382" s="55"/>
      <c r="E1382" s="59"/>
      <c r="F1382" s="192"/>
      <c r="G1382" s="53" t="s">
        <v>130</v>
      </c>
      <c r="H1382" s="53" t="s">
        <v>125</v>
      </c>
      <c r="I1382" s="183">
        <f>I614+I603+I518+I497+I484</f>
        <v>39476.650000000009</v>
      </c>
      <c r="J1382" s="183">
        <f>J614+J603+J518+J497+J484</f>
        <v>47890.8</v>
      </c>
    </row>
    <row r="1383" spans="1:11" s="3" customFormat="1" hidden="1">
      <c r="A1383" s="221"/>
      <c r="B1383" s="9"/>
      <c r="C1383" s="10"/>
      <c r="D1383" s="55"/>
      <c r="E1383" s="59"/>
      <c r="F1383" s="192"/>
      <c r="G1383" s="53" t="s">
        <v>131</v>
      </c>
      <c r="H1383" s="53" t="s">
        <v>127</v>
      </c>
      <c r="I1383" s="183">
        <f>I1343+I1172+I745+I723+I676+I662+I651+I639+I625+I99+I711</f>
        <v>199109.24999999997</v>
      </c>
      <c r="J1383" s="183">
        <f>J1343+J1172+J745+J723+J676+J662+J651+J639+J625+J99+J711</f>
        <v>384412.49999999994</v>
      </c>
    </row>
    <row r="1384" spans="1:11" s="3" customFormat="1" hidden="1">
      <c r="A1384" s="221"/>
      <c r="B1384" s="11"/>
      <c r="C1384" s="34"/>
      <c r="D1384" s="76"/>
      <c r="E1384" s="58"/>
      <c r="F1384" s="192"/>
      <c r="G1384" s="53" t="s">
        <v>164</v>
      </c>
      <c r="H1384" s="53" t="s">
        <v>128</v>
      </c>
      <c r="I1384" s="183">
        <f>I461+I450+I439+I427+I378+I367+I333+I322+I310+I345+I391+G1384</f>
        <v>113053.94000000002</v>
      </c>
      <c r="J1384" s="183" t="e">
        <f>J461+J450+J439+J427+J378+J367+J333+J322+J310+J345+J391+#REF!</f>
        <v>#REF!</v>
      </c>
    </row>
    <row r="1385" spans="1:11" s="3" customFormat="1" hidden="1">
      <c r="A1385" s="221"/>
      <c r="B1385" s="5"/>
      <c r="C1385" s="34"/>
      <c r="D1385" s="76"/>
      <c r="E1385" s="58"/>
      <c r="F1385" s="192"/>
      <c r="G1385" s="53" t="s">
        <v>162</v>
      </c>
      <c r="H1385" s="53"/>
      <c r="I1385" s="184">
        <f>I565+I553+I542</f>
        <v>629695.65999999992</v>
      </c>
      <c r="J1385" s="184">
        <f>J565+J553+J542</f>
        <v>944381.8</v>
      </c>
    </row>
    <row r="1386" spans="1:11" s="3" customFormat="1" hidden="1">
      <c r="A1386" s="221"/>
      <c r="B1386" s="5"/>
      <c r="C1386" s="33"/>
      <c r="D1386" s="75"/>
      <c r="E1386" s="58"/>
      <c r="F1386" s="192"/>
      <c r="G1386" s="53" t="s">
        <v>163</v>
      </c>
      <c r="H1386" s="53"/>
      <c r="I1386" s="184">
        <f>I898+I888+I878+I855+I802+I791+I779+I767</f>
        <v>50077.32</v>
      </c>
      <c r="J1386" s="184">
        <f>J898+J888+J878+J855+J802+J791+J779+J767</f>
        <v>13481.6</v>
      </c>
    </row>
    <row r="1387" spans="1:11" s="3" customFormat="1" hidden="1">
      <c r="A1387" s="221"/>
      <c r="B1387" s="9"/>
      <c r="C1387" s="10"/>
      <c r="D1387" s="55"/>
      <c r="E1387" s="59"/>
      <c r="F1387" s="192"/>
      <c r="G1387" s="53" t="s">
        <v>160</v>
      </c>
      <c r="H1387" s="192"/>
      <c r="I1387" s="184">
        <f>I866+I845+I835+I825+I814+I591+I577</f>
        <v>115718.23999999999</v>
      </c>
      <c r="J1387" s="184">
        <f>J866+J845+J835+J825+J814+J591+J577-J1396</f>
        <v>141482.40000000002</v>
      </c>
    </row>
    <row r="1388" spans="1:11" s="3" customFormat="1" hidden="1">
      <c r="A1388" s="221"/>
      <c r="B1388" s="11"/>
      <c r="C1388" s="34"/>
      <c r="D1388" s="76"/>
      <c r="E1388" s="58"/>
      <c r="F1388" s="192"/>
      <c r="G1388" s="53" t="s">
        <v>167</v>
      </c>
      <c r="H1388" s="192"/>
      <c r="I1388" s="184">
        <f>I1103+I1092+I1081+I1060+I1049+I1039+I1027</f>
        <v>81686.509999999995</v>
      </c>
      <c r="J1388" s="184">
        <f>J1103+J1092+J1081+J1060+J1049+J1039+J1027</f>
        <v>132065.50000000003</v>
      </c>
    </row>
    <row r="1389" spans="1:11" s="3" customFormat="1" hidden="1">
      <c r="A1389" s="221"/>
      <c r="B1389" s="5"/>
      <c r="C1389" s="34"/>
      <c r="D1389" s="76"/>
      <c r="E1389" s="58"/>
      <c r="F1389" s="192"/>
      <c r="G1389" s="53" t="s">
        <v>161</v>
      </c>
      <c r="H1389" s="192"/>
      <c r="I1389" s="184">
        <f>I1331+I1308+I1293+I983+I973+I940+I930+I919</f>
        <v>104961.67000000001</v>
      </c>
      <c r="J1389" s="184">
        <f>J1331+J1308+J1293+J983+J973+J940+J930+J919</f>
        <v>193592.3</v>
      </c>
    </row>
    <row r="1390" spans="1:11" s="3" customFormat="1" hidden="1">
      <c r="A1390" s="221"/>
      <c r="B1390" s="5"/>
      <c r="C1390" s="33"/>
      <c r="D1390" s="75"/>
      <c r="E1390" s="58"/>
      <c r="F1390" s="192"/>
      <c r="G1390" s="53" t="s">
        <v>168</v>
      </c>
      <c r="H1390" s="192"/>
      <c r="I1390" s="184">
        <f>I1017+I1006+I995</f>
        <v>7798.2699999999995</v>
      </c>
      <c r="J1390" s="184">
        <f t="shared" ref="J1390" si="21">J1017+J1006+J995</f>
        <v>31964.1</v>
      </c>
    </row>
    <row r="1391" spans="1:11" s="3" customFormat="1" hidden="1">
      <c r="A1391" s="221"/>
      <c r="B1391" s="9"/>
      <c r="C1391" s="10"/>
      <c r="D1391" s="55"/>
      <c r="E1391" s="59"/>
      <c r="F1391" s="192"/>
      <c r="G1391" s="53" t="s">
        <v>166</v>
      </c>
      <c r="H1391" s="192"/>
      <c r="I1391" s="184">
        <f>I1280+I1268+I1256+I1243+I962+I735</f>
        <v>27935.809999999998</v>
      </c>
      <c r="J1391" s="184">
        <f>J1280+J1268+J1256+J1243+J962+J735+J1219</f>
        <v>77369</v>
      </c>
    </row>
    <row r="1392" spans="1:11" s="3" customFormat="1" hidden="1">
      <c r="A1392" s="221"/>
      <c r="B1392" s="9"/>
      <c r="C1392" s="10"/>
      <c r="D1392" s="55"/>
      <c r="E1392" s="59"/>
      <c r="F1392" s="192"/>
      <c r="G1392" s="53"/>
      <c r="H1392" s="192"/>
      <c r="I1392" s="184"/>
      <c r="J1392" s="184"/>
    </row>
    <row r="1393" spans="1:12" s="3" customFormat="1" hidden="1">
      <c r="A1393" s="221"/>
      <c r="B1393" s="5"/>
      <c r="C1393" s="33"/>
      <c r="D1393" s="75"/>
      <c r="E1393" s="58"/>
      <c r="F1393" s="412" t="s">
        <v>171</v>
      </c>
      <c r="G1393" s="412"/>
      <c r="H1393" s="192"/>
      <c r="I1393" s="186">
        <f>I1377+I1378+I1379+I1380+I1381+I1382+I1383+I1384+I1385+I1386+I1387+I1388+I1389+I1390+I1391-11</f>
        <v>1589608.61</v>
      </c>
      <c r="J1393" s="186" t="e">
        <f>J1377+J1378+J1379+J1380+J1381+J1382+J1383+J1384+J1385+J1386+J1387+J1388+J1389+J1390+J1391</f>
        <v>#REF!</v>
      </c>
    </row>
    <row r="1394" spans="1:12" s="3" customFormat="1" hidden="1">
      <c r="A1394" s="221"/>
      <c r="B1394" s="5"/>
      <c r="C1394" s="33"/>
      <c r="D1394" s="75"/>
      <c r="E1394" s="57"/>
      <c r="F1394" s="192"/>
      <c r="G1394" s="53"/>
      <c r="H1394" s="192"/>
      <c r="I1394" s="39"/>
      <c r="K1394" s="114"/>
      <c r="L1394" s="114"/>
    </row>
    <row r="1395" spans="1:12" s="3" customFormat="1" hidden="1">
      <c r="A1395" s="221"/>
      <c r="B1395" s="9"/>
      <c r="C1395" s="10"/>
      <c r="D1395" s="55"/>
      <c r="E1395" s="60"/>
      <c r="F1395" s="413" t="s">
        <v>189</v>
      </c>
      <c r="G1395" s="413"/>
      <c r="H1395" s="191"/>
      <c r="I1395" s="190" t="s">
        <v>207</v>
      </c>
      <c r="J1395" s="8" t="s">
        <v>208</v>
      </c>
    </row>
    <row r="1396" spans="1:12" s="3" customFormat="1" hidden="1">
      <c r="A1396" s="221"/>
      <c r="B1396" s="11"/>
      <c r="C1396" s="33"/>
      <c r="D1396" s="75"/>
      <c r="E1396" s="57"/>
      <c r="F1396" s="192"/>
      <c r="G1396" s="53"/>
      <c r="H1396" s="192"/>
      <c r="I1396" s="189">
        <v>209</v>
      </c>
      <c r="J1396" s="107">
        <v>34</v>
      </c>
    </row>
    <row r="1397" spans="1:12" s="3" customFormat="1" hidden="1">
      <c r="A1397" s="221"/>
      <c r="B1397" s="5"/>
      <c r="C1397" s="33"/>
      <c r="D1397" s="75"/>
      <c r="E1397" s="57"/>
      <c r="F1397" s="192"/>
      <c r="G1397" s="53"/>
      <c r="H1397" s="192"/>
      <c r="I1397" s="189">
        <v>501</v>
      </c>
      <c r="J1397" s="107">
        <v>-34</v>
      </c>
    </row>
    <row r="1398" spans="1:12" s="4" customFormat="1" hidden="1">
      <c r="A1398" s="221"/>
      <c r="B1398" s="9"/>
      <c r="C1398" s="10"/>
      <c r="D1398" s="55"/>
      <c r="E1398" s="58"/>
      <c r="F1398" s="192"/>
      <c r="G1398" s="53"/>
      <c r="H1398" s="192"/>
      <c r="I1398" s="67">
        <v>211</v>
      </c>
      <c r="J1398" s="142">
        <v>5500</v>
      </c>
    </row>
    <row r="1399" spans="1:12" s="4" customFormat="1" hidden="1">
      <c r="A1399" s="221"/>
      <c r="B1399" s="9"/>
      <c r="C1399" s="10"/>
      <c r="D1399" s="55"/>
      <c r="E1399" s="58"/>
      <c r="F1399" s="192"/>
      <c r="G1399" s="53"/>
      <c r="H1399" s="192"/>
      <c r="I1399" s="67">
        <v>211</v>
      </c>
      <c r="J1399" s="142">
        <v>-5500</v>
      </c>
    </row>
    <row r="1400" spans="1:12" s="4" customFormat="1" hidden="1">
      <c r="A1400" s="221"/>
      <c r="B1400" s="9"/>
      <c r="C1400" s="10"/>
      <c r="D1400" s="55"/>
      <c r="E1400" s="58"/>
      <c r="F1400" s="193"/>
      <c r="G1400" s="53"/>
      <c r="H1400" s="193"/>
      <c r="I1400" s="67">
        <v>501</v>
      </c>
      <c r="J1400" s="142">
        <v>4135.5</v>
      </c>
    </row>
    <row r="1401" spans="1:12" s="4" customFormat="1" hidden="1">
      <c r="A1401" s="221"/>
      <c r="B1401" s="9"/>
      <c r="C1401" s="10"/>
      <c r="D1401" s="55"/>
      <c r="E1401" s="58"/>
      <c r="F1401" s="193"/>
      <c r="G1401" s="53"/>
      <c r="H1401" s="193"/>
      <c r="I1401" s="67">
        <v>501</v>
      </c>
      <c r="J1401" s="142">
        <v>-4135.5</v>
      </c>
    </row>
    <row r="1402" spans="1:12" s="4" customFormat="1" hidden="1">
      <c r="A1402" s="221"/>
      <c r="B1402" s="9"/>
      <c r="C1402" s="10"/>
      <c r="D1402" s="55"/>
      <c r="E1402" s="58"/>
      <c r="F1402" s="192"/>
      <c r="G1402" s="53"/>
      <c r="H1402" s="192"/>
      <c r="I1402" s="67">
        <v>501</v>
      </c>
      <c r="J1402" s="142">
        <v>-4000</v>
      </c>
    </row>
    <row r="1403" spans="1:12" s="4" customFormat="1" hidden="1">
      <c r="A1403" s="221"/>
      <c r="B1403" s="11"/>
      <c r="C1403" s="34"/>
      <c r="D1403" s="76"/>
      <c r="E1403" s="58"/>
      <c r="F1403" s="6"/>
      <c r="G1403" s="54"/>
      <c r="H1403" s="6"/>
      <c r="I1403" s="67">
        <v>212</v>
      </c>
      <c r="J1403" s="142">
        <v>2976</v>
      </c>
    </row>
    <row r="1404" spans="1:12" s="4" customFormat="1" hidden="1">
      <c r="A1404" s="221"/>
      <c r="B1404" s="5"/>
      <c r="C1404" s="33"/>
      <c r="D1404" s="75"/>
      <c r="E1404" s="58"/>
      <c r="F1404" s="6"/>
      <c r="G1404" s="54"/>
      <c r="H1404" s="6"/>
      <c r="I1404" s="67">
        <v>215</v>
      </c>
      <c r="J1404" s="142">
        <v>1004</v>
      </c>
    </row>
    <row r="1405" spans="1:12" s="4" customFormat="1" hidden="1">
      <c r="A1405" s="221"/>
      <c r="B1405" s="5"/>
      <c r="C1405" s="33"/>
      <c r="D1405" s="75"/>
      <c r="E1405" s="58"/>
      <c r="F1405" s="6"/>
      <c r="G1405" s="54"/>
      <c r="H1405" s="6"/>
      <c r="I1405" s="67">
        <v>408</v>
      </c>
      <c r="J1405" s="142">
        <v>20</v>
      </c>
    </row>
    <row r="1406" spans="1:12" s="4" customFormat="1" hidden="1">
      <c r="A1406" s="221"/>
      <c r="B1406" s="11"/>
      <c r="C1406" s="34"/>
      <c r="D1406" s="76"/>
      <c r="E1406" s="58"/>
      <c r="F1406" s="6"/>
      <c r="G1406" s="54"/>
      <c r="H1406" s="6"/>
      <c r="I1406" s="67">
        <v>501</v>
      </c>
      <c r="J1406" s="4">
        <v>266.5</v>
      </c>
    </row>
    <row r="1407" spans="1:12" s="4" customFormat="1" hidden="1">
      <c r="A1407" s="221"/>
      <c r="B1407" s="9"/>
      <c r="C1407" s="10"/>
      <c r="D1407" s="55"/>
      <c r="E1407" s="58"/>
      <c r="F1407" s="192"/>
      <c r="G1407" s="53"/>
      <c r="H1407" s="192"/>
      <c r="I1407" s="67">
        <v>501</v>
      </c>
      <c r="J1407" s="4">
        <v>-266.5</v>
      </c>
    </row>
    <row r="1408" spans="1:12" s="4" customFormat="1" hidden="1">
      <c r="A1408" s="221"/>
      <c r="B1408" s="11"/>
      <c r="C1408" s="34"/>
      <c r="D1408" s="76"/>
      <c r="E1408" s="58"/>
      <c r="F1408" s="6"/>
      <c r="G1408" s="54"/>
      <c r="H1408" s="6"/>
      <c r="I1408" s="67"/>
    </row>
    <row r="1409" spans="1:11" s="4" customFormat="1">
      <c r="A1409" s="221"/>
      <c r="B1409" s="5"/>
      <c r="C1409" s="33"/>
      <c r="D1409" s="75"/>
      <c r="E1409" s="58"/>
      <c r="F1409" s="6"/>
      <c r="G1409" s="54"/>
      <c r="H1409" s="6"/>
      <c r="I1409" s="67"/>
    </row>
    <row r="1410" spans="1:11" s="4" customFormat="1">
      <c r="A1410" s="221"/>
      <c r="B1410" s="385" t="s">
        <v>225</v>
      </c>
      <c r="C1410" s="34"/>
      <c r="D1410" s="53" t="s">
        <v>123</v>
      </c>
      <c r="E1410" s="53"/>
      <c r="F1410" s="84"/>
      <c r="G1410" s="53"/>
      <c r="H1410" s="6"/>
      <c r="I1410" s="67"/>
    </row>
    <row r="1411" spans="1:11" s="4" customFormat="1">
      <c r="A1411" s="221"/>
      <c r="B1411" s="385"/>
      <c r="C1411" s="34"/>
      <c r="D1411" s="53" t="s">
        <v>124</v>
      </c>
      <c r="E1411" s="53"/>
      <c r="F1411" s="84"/>
      <c r="G1411" s="53"/>
      <c r="H1411" s="6"/>
      <c r="I1411" s="67"/>
    </row>
    <row r="1412" spans="1:11" s="4" customFormat="1">
      <c r="A1412" s="221"/>
      <c r="B1412" s="385" t="s">
        <v>226</v>
      </c>
      <c r="C1412" s="10"/>
      <c r="D1412" s="53" t="s">
        <v>127</v>
      </c>
      <c r="E1412" s="53"/>
      <c r="F1412" s="84"/>
      <c r="G1412" s="53"/>
      <c r="H1412" s="192"/>
      <c r="I1412" s="67"/>
    </row>
    <row r="1413" spans="1:11" s="3" customFormat="1">
      <c r="A1413" s="221"/>
      <c r="B1413" s="385" t="s">
        <v>227</v>
      </c>
      <c r="C1413" s="33"/>
      <c r="D1413" s="185" t="s">
        <v>128</v>
      </c>
      <c r="E1413" s="54"/>
      <c r="F1413" s="6"/>
      <c r="G1413" s="185"/>
      <c r="H1413" s="6"/>
      <c r="I1413" s="64"/>
    </row>
    <row r="1414" spans="1:11" s="3" customFormat="1">
      <c r="A1414" s="221"/>
      <c r="B1414" s="385" t="s">
        <v>228</v>
      </c>
      <c r="C1414" s="33"/>
      <c r="D1414" s="53" t="s">
        <v>129</v>
      </c>
      <c r="E1414" s="58"/>
      <c r="F1414" s="383"/>
      <c r="G1414" s="53"/>
      <c r="H1414" s="6"/>
      <c r="I1414" s="64"/>
    </row>
    <row r="1415" spans="1:11" s="3" customFormat="1">
      <c r="A1415" s="221"/>
      <c r="B1415" s="385" t="s">
        <v>229</v>
      </c>
      <c r="C1415" s="10"/>
      <c r="D1415" s="53" t="s">
        <v>165</v>
      </c>
      <c r="E1415" s="59"/>
      <c r="F1415" s="383"/>
      <c r="G1415" s="53"/>
      <c r="H1415" s="6"/>
      <c r="I1415" s="64"/>
    </row>
    <row r="1416" spans="1:11" s="3" customFormat="1">
      <c r="A1416" s="221"/>
      <c r="B1416" s="384" t="s">
        <v>230</v>
      </c>
      <c r="C1416" s="10"/>
      <c r="D1416" s="53" t="s">
        <v>130</v>
      </c>
      <c r="E1416" s="59"/>
      <c r="F1416" s="383"/>
      <c r="G1416" s="53"/>
      <c r="H1416" s="192"/>
      <c r="I1416" s="64"/>
    </row>
    <row r="1417" spans="1:11" s="392" customFormat="1">
      <c r="A1417" s="386"/>
      <c r="B1417" s="387" t="s">
        <v>231</v>
      </c>
      <c r="C1417" s="388"/>
      <c r="D1417" s="389" t="s">
        <v>131</v>
      </c>
      <c r="E1417" s="390" t="s">
        <v>125</v>
      </c>
      <c r="F1417" s="391"/>
      <c r="G1417" s="389"/>
      <c r="H1417" s="391"/>
      <c r="K1417" s="393">
        <f>K99+K310+K322+K333+K356+K367+K378+K414+K427+K439+K450+K461+K473+K484+K497+K508+K518+K542+K553+K565+K603+K614+K625+K639+K651+K662+K711+K723+K735+K745+K755+K950+K962+K1125+K1160+K1172+K1229+K1243+K1256+K1268+K1280+K1343</f>
        <v>3209704.2461847938</v>
      </c>
    </row>
    <row r="1418" spans="1:11" s="3" customFormat="1">
      <c r="A1418" s="221"/>
      <c r="B1418" s="384" t="s">
        <v>232</v>
      </c>
      <c r="C1418" s="34"/>
      <c r="D1418" s="53" t="s">
        <v>164</v>
      </c>
      <c r="E1418" s="58"/>
      <c r="F1418" s="383"/>
      <c r="G1418" s="53"/>
      <c r="H1418" s="6"/>
      <c r="I1418" s="64"/>
    </row>
    <row r="1419" spans="1:11" s="3" customFormat="1">
      <c r="A1419" s="221"/>
      <c r="B1419" s="384" t="s">
        <v>233</v>
      </c>
      <c r="C1419" s="34"/>
      <c r="D1419" s="53" t="s">
        <v>162</v>
      </c>
      <c r="E1419" s="58"/>
      <c r="F1419" s="383"/>
      <c r="G1419" s="53"/>
      <c r="H1419" s="6"/>
      <c r="I1419" s="64"/>
    </row>
    <row r="1420" spans="1:11" s="3" customFormat="1">
      <c r="A1420" s="221"/>
      <c r="B1420" s="384" t="s">
        <v>239</v>
      </c>
      <c r="C1420" s="33"/>
      <c r="D1420" s="53" t="s">
        <v>163</v>
      </c>
      <c r="E1420" s="58" t="s">
        <v>127</v>
      </c>
      <c r="F1420" s="383"/>
      <c r="G1420" s="53"/>
      <c r="H1420" s="6"/>
      <c r="I1420" s="64"/>
      <c r="K1420" s="114">
        <f>K767+K779+K791+K802+K855+K878+K888+K898</f>
        <v>13059.922666666669</v>
      </c>
    </row>
    <row r="1421" spans="1:11" s="3" customFormat="1">
      <c r="A1421" s="221"/>
      <c r="B1421" s="384" t="s">
        <v>234</v>
      </c>
      <c r="C1421" s="10"/>
      <c r="D1421" s="53" t="s">
        <v>160</v>
      </c>
      <c r="E1421" s="59" t="s">
        <v>128</v>
      </c>
      <c r="F1421" s="383"/>
      <c r="G1421" s="53"/>
      <c r="H1421" s="6"/>
      <c r="I1421" s="64"/>
      <c r="K1421" s="114">
        <f>K577+K591+K814+K825+K835+K845+K866+K908</f>
        <v>217975.18699999998</v>
      </c>
    </row>
    <row r="1422" spans="1:11" s="3" customFormat="1">
      <c r="A1422" s="221"/>
      <c r="B1422" s="385" t="s">
        <v>235</v>
      </c>
      <c r="C1422" s="34"/>
      <c r="D1422" s="53" t="s">
        <v>167</v>
      </c>
      <c r="E1422" s="58"/>
      <c r="F1422" s="383"/>
      <c r="G1422" s="53"/>
      <c r="H1422" s="192"/>
      <c r="I1422" s="64"/>
    </row>
    <row r="1423" spans="1:11" s="3" customFormat="1">
      <c r="A1423" s="221"/>
      <c r="B1423" s="385" t="s">
        <v>236</v>
      </c>
      <c r="C1423" s="34"/>
      <c r="D1423" s="53" t="s">
        <v>161</v>
      </c>
      <c r="E1423" s="58"/>
      <c r="F1423" s="383"/>
      <c r="G1423" s="53"/>
      <c r="H1423" s="6"/>
      <c r="I1423" s="64"/>
    </row>
    <row r="1424" spans="1:11" s="3" customFormat="1">
      <c r="A1424" s="221"/>
      <c r="B1424" s="385" t="s">
        <v>237</v>
      </c>
      <c r="C1424" s="33"/>
      <c r="D1424" s="53" t="s">
        <v>168</v>
      </c>
      <c r="E1424" s="58"/>
      <c r="F1424" s="383"/>
      <c r="G1424" s="53"/>
      <c r="H1424" s="6"/>
      <c r="I1424" s="64"/>
    </row>
    <row r="1425" spans="1:9" s="3" customFormat="1">
      <c r="A1425" s="221"/>
      <c r="B1425" s="385" t="s">
        <v>238</v>
      </c>
      <c r="C1425" s="10"/>
      <c r="D1425" s="53" t="s">
        <v>166</v>
      </c>
      <c r="E1425" s="59"/>
      <c r="F1425" s="383"/>
      <c r="G1425" s="53"/>
      <c r="H1425" s="6"/>
      <c r="I1425" s="64"/>
    </row>
    <row r="1426" spans="1:9" s="3" customFormat="1">
      <c r="A1426" s="221"/>
      <c r="B1426" s="11"/>
      <c r="C1426" s="34"/>
      <c r="D1426" s="76"/>
      <c r="E1426" s="58"/>
      <c r="F1426" s="6"/>
      <c r="G1426" s="54"/>
      <c r="H1426" s="6"/>
      <c r="I1426" s="64"/>
    </row>
    <row r="1427" spans="1:9" s="3" customFormat="1">
      <c r="A1427" s="221"/>
      <c r="B1427" s="9"/>
      <c r="C1427" s="10"/>
      <c r="D1427" s="55"/>
      <c r="E1427" s="58"/>
      <c r="F1427" s="192"/>
      <c r="G1427" s="53"/>
      <c r="H1427" s="192"/>
      <c r="I1427" s="64"/>
    </row>
    <row r="1428" spans="1:9" s="3" customFormat="1">
      <c r="A1428" s="221"/>
      <c r="B1428" s="5"/>
      <c r="C1428" s="33"/>
      <c r="D1428" s="75"/>
      <c r="E1428" s="58"/>
      <c r="F1428" s="6"/>
      <c r="G1428" s="54"/>
      <c r="H1428" s="6"/>
      <c r="I1428" s="64"/>
    </row>
    <row r="1429" spans="1:9" s="3" customFormat="1">
      <c r="A1429" s="221"/>
      <c r="B1429" s="5"/>
      <c r="C1429" s="33"/>
      <c r="D1429" s="75"/>
      <c r="E1429" s="58"/>
      <c r="F1429" s="6"/>
      <c r="G1429" s="54"/>
      <c r="H1429" s="6"/>
      <c r="I1429" s="64"/>
    </row>
    <row r="1430" spans="1:9" s="3" customFormat="1">
      <c r="A1430" s="221"/>
      <c r="B1430" s="5"/>
      <c r="C1430" s="33"/>
      <c r="D1430" s="75"/>
      <c r="E1430" s="58"/>
      <c r="F1430" s="6"/>
      <c r="G1430" s="54"/>
      <c r="H1430" s="6"/>
      <c r="I1430" s="64"/>
    </row>
    <row r="1431" spans="1:9" s="3" customFormat="1">
      <c r="A1431" s="221"/>
      <c r="B1431" s="9"/>
      <c r="C1431" s="10"/>
      <c r="D1431" s="55"/>
      <c r="E1431" s="58"/>
      <c r="F1431" s="192"/>
      <c r="G1431" s="53"/>
      <c r="H1431" s="192"/>
      <c r="I1431" s="64"/>
    </row>
    <row r="1432" spans="1:9" s="3" customFormat="1">
      <c r="A1432" s="221"/>
      <c r="B1432" s="9"/>
      <c r="C1432" s="10"/>
      <c r="D1432" s="55"/>
      <c r="E1432" s="58"/>
      <c r="F1432" s="192"/>
      <c r="G1432" s="53"/>
      <c r="H1432" s="192"/>
      <c r="I1432" s="64"/>
    </row>
    <row r="1433" spans="1:9" s="3" customFormat="1">
      <c r="A1433" s="221"/>
      <c r="B1433" s="11"/>
      <c r="C1433" s="34"/>
      <c r="D1433" s="76"/>
      <c r="E1433" s="58"/>
      <c r="F1433" s="6"/>
      <c r="G1433" s="54"/>
      <c r="H1433" s="6"/>
      <c r="I1433" s="64"/>
    </row>
    <row r="1434" spans="1:9" s="3" customFormat="1">
      <c r="A1434" s="221"/>
      <c r="B1434" s="5"/>
      <c r="C1434" s="33"/>
      <c r="D1434" s="75"/>
      <c r="E1434" s="58"/>
      <c r="F1434" s="6"/>
      <c r="G1434" s="54"/>
      <c r="H1434" s="6"/>
      <c r="I1434" s="64"/>
    </row>
    <row r="1435" spans="1:9" s="3" customFormat="1">
      <c r="A1435" s="221"/>
      <c r="B1435" s="11"/>
      <c r="C1435" s="34"/>
      <c r="D1435" s="76"/>
      <c r="E1435" s="58"/>
      <c r="F1435" s="6"/>
      <c r="G1435" s="54"/>
      <c r="H1435" s="6"/>
      <c r="I1435" s="64"/>
    </row>
    <row r="1436" spans="1:9" s="3" customFormat="1">
      <c r="A1436" s="221"/>
      <c r="B1436" s="9"/>
      <c r="C1436" s="10"/>
      <c r="D1436" s="55"/>
      <c r="E1436" s="58"/>
      <c r="F1436" s="192"/>
      <c r="G1436" s="53"/>
      <c r="H1436" s="192"/>
      <c r="I1436" s="64"/>
    </row>
    <row r="1437" spans="1:9" s="3" customFormat="1">
      <c r="A1437" s="221"/>
      <c r="B1437" s="11"/>
      <c r="C1437" s="34"/>
      <c r="D1437" s="76"/>
      <c r="E1437" s="58"/>
      <c r="F1437" s="6"/>
      <c r="G1437" s="54"/>
      <c r="H1437" s="6"/>
      <c r="I1437" s="64"/>
    </row>
    <row r="1438" spans="1:9" s="3" customFormat="1">
      <c r="A1438" s="221"/>
      <c r="B1438" s="5"/>
      <c r="C1438" s="33"/>
      <c r="D1438" s="75"/>
      <c r="E1438" s="58"/>
      <c r="F1438" s="6"/>
      <c r="G1438" s="54"/>
      <c r="H1438" s="6"/>
      <c r="I1438" s="64"/>
    </row>
    <row r="1439" spans="1:9" s="3" customFormat="1">
      <c r="A1439" s="221"/>
      <c r="B1439" s="11"/>
      <c r="C1439" s="34"/>
      <c r="D1439" s="76"/>
      <c r="E1439" s="58"/>
      <c r="F1439" s="6"/>
      <c r="G1439" s="54"/>
      <c r="H1439" s="6"/>
      <c r="I1439" s="64"/>
    </row>
    <row r="1440" spans="1:9" s="3" customFormat="1">
      <c r="A1440" s="221"/>
      <c r="B1440" s="9"/>
      <c r="C1440" s="10"/>
      <c r="D1440" s="55"/>
      <c r="E1440" s="58"/>
      <c r="F1440" s="192"/>
      <c r="G1440" s="53"/>
      <c r="H1440" s="192"/>
      <c r="I1440" s="64"/>
    </row>
    <row r="1441" spans="1:9" s="3" customFormat="1">
      <c r="A1441" s="221"/>
      <c r="B1441" s="5"/>
      <c r="C1441" s="33"/>
      <c r="D1441" s="75"/>
      <c r="E1441" s="58"/>
      <c r="F1441" s="6"/>
      <c r="G1441" s="54"/>
      <c r="H1441" s="6"/>
      <c r="I1441" s="64"/>
    </row>
    <row r="1442" spans="1:9" s="3" customFormat="1">
      <c r="A1442" s="221"/>
      <c r="B1442" s="5"/>
      <c r="C1442" s="33"/>
      <c r="D1442" s="75"/>
      <c r="E1442" s="58"/>
      <c r="F1442" s="6"/>
      <c r="G1442" s="54"/>
      <c r="H1442" s="6"/>
      <c r="I1442" s="64"/>
    </row>
    <row r="1443" spans="1:9" s="3" customFormat="1">
      <c r="A1443" s="221"/>
      <c r="B1443" s="5"/>
      <c r="C1443" s="33"/>
      <c r="D1443" s="75"/>
      <c r="E1443" s="58"/>
      <c r="F1443" s="6"/>
      <c r="G1443" s="54"/>
      <c r="H1443" s="6"/>
      <c r="I1443" s="64"/>
    </row>
    <row r="1444" spans="1:9" s="3" customFormat="1">
      <c r="A1444" s="221"/>
      <c r="B1444" s="9"/>
      <c r="C1444" s="10"/>
      <c r="D1444" s="55"/>
      <c r="E1444" s="59"/>
      <c r="F1444" s="14"/>
      <c r="G1444" s="55"/>
      <c r="H1444" s="14"/>
      <c r="I1444" s="64"/>
    </row>
    <row r="1445" spans="1:9" s="3" customFormat="1">
      <c r="A1445" s="221"/>
      <c r="B1445" s="9"/>
      <c r="C1445" s="10"/>
      <c r="D1445" s="55"/>
      <c r="E1445" s="59"/>
      <c r="F1445" s="192"/>
      <c r="G1445" s="53"/>
      <c r="H1445" s="192"/>
      <c r="I1445" s="64"/>
    </row>
    <row r="1446" spans="1:9" s="3" customFormat="1">
      <c r="A1446" s="221"/>
      <c r="B1446" s="11"/>
      <c r="C1446" s="34"/>
      <c r="D1446" s="76"/>
      <c r="E1446" s="59"/>
      <c r="F1446" s="192"/>
      <c r="G1446" s="53"/>
      <c r="H1446" s="192"/>
      <c r="I1446" s="64"/>
    </row>
    <row r="1447" spans="1:9" s="3" customFormat="1">
      <c r="A1447" s="221"/>
      <c r="B1447" s="5"/>
      <c r="C1447" s="33"/>
      <c r="D1447" s="75"/>
      <c r="E1447" s="58"/>
      <c r="F1447" s="192"/>
      <c r="G1447" s="53"/>
      <c r="H1447" s="192"/>
      <c r="I1447" s="64"/>
    </row>
    <row r="1448" spans="1:9" s="3" customFormat="1">
      <c r="A1448" s="221"/>
      <c r="B1448" s="11"/>
      <c r="C1448" s="34"/>
      <c r="D1448" s="76"/>
      <c r="E1448" s="59"/>
      <c r="F1448" s="192"/>
      <c r="G1448" s="53"/>
      <c r="H1448" s="192"/>
      <c r="I1448" s="64"/>
    </row>
    <row r="1449" spans="1:9" s="3" customFormat="1">
      <c r="A1449" s="221"/>
      <c r="B1449" s="9"/>
      <c r="C1449" s="10"/>
      <c r="D1449" s="55"/>
      <c r="E1449" s="59"/>
      <c r="F1449" s="192"/>
      <c r="G1449" s="53"/>
      <c r="H1449" s="192"/>
      <c r="I1449" s="64"/>
    </row>
    <row r="1450" spans="1:9" s="3" customFormat="1">
      <c r="A1450" s="221"/>
      <c r="B1450" s="11"/>
      <c r="C1450" s="34"/>
      <c r="D1450" s="76"/>
      <c r="E1450" s="59"/>
      <c r="F1450" s="192"/>
      <c r="G1450" s="53"/>
      <c r="H1450" s="192"/>
      <c r="I1450" s="64"/>
    </row>
    <row r="1451" spans="1:9" s="3" customFormat="1">
      <c r="A1451" s="221"/>
      <c r="B1451" s="5"/>
      <c r="C1451" s="33"/>
      <c r="D1451" s="75"/>
      <c r="E1451" s="58"/>
      <c r="F1451" s="192"/>
      <c r="G1451" s="53"/>
      <c r="H1451" s="192"/>
      <c r="I1451" s="64"/>
    </row>
    <row r="1452" spans="1:9" s="3" customFormat="1">
      <c r="A1452" s="221"/>
      <c r="B1452" s="11"/>
      <c r="C1452" s="34"/>
      <c r="D1452" s="76"/>
      <c r="E1452" s="59"/>
      <c r="F1452" s="192"/>
      <c r="G1452" s="53"/>
      <c r="H1452" s="192"/>
      <c r="I1452" s="64"/>
    </row>
    <row r="1453" spans="1:9" s="3" customFormat="1">
      <c r="A1453" s="221"/>
      <c r="B1453" s="9"/>
      <c r="C1453" s="10"/>
      <c r="D1453" s="55"/>
      <c r="E1453" s="59"/>
      <c r="F1453" s="192"/>
      <c r="G1453" s="53"/>
      <c r="H1453" s="192"/>
      <c r="I1453" s="64"/>
    </row>
    <row r="1454" spans="1:9" s="3" customFormat="1">
      <c r="A1454" s="221"/>
      <c r="B1454" s="5"/>
      <c r="C1454" s="33"/>
      <c r="D1454" s="75"/>
      <c r="E1454" s="58"/>
      <c r="F1454" s="192"/>
      <c r="G1454" s="53"/>
      <c r="H1454" s="192"/>
      <c r="I1454" s="64"/>
    </row>
    <row r="1455" spans="1:9" s="3" customFormat="1">
      <c r="A1455" s="221"/>
      <c r="B1455" s="5"/>
      <c r="C1455" s="33"/>
      <c r="D1455" s="75"/>
      <c r="E1455" s="58"/>
      <c r="F1455" s="192"/>
      <c r="G1455" s="53"/>
      <c r="H1455" s="192"/>
      <c r="I1455" s="64"/>
    </row>
    <row r="1456" spans="1:9" s="3" customFormat="1">
      <c r="A1456" s="221"/>
      <c r="B1456" s="5"/>
      <c r="C1456" s="33"/>
      <c r="D1456" s="75"/>
      <c r="E1456" s="58"/>
      <c r="F1456" s="192"/>
      <c r="G1456" s="53"/>
      <c r="H1456" s="192"/>
      <c r="I1456" s="64"/>
    </row>
    <row r="1457" spans="1:9" s="3" customFormat="1">
      <c r="A1457" s="221"/>
      <c r="B1457" s="9"/>
      <c r="C1457" s="10"/>
      <c r="D1457" s="55"/>
      <c r="E1457" s="59"/>
      <c r="F1457" s="192"/>
      <c r="G1457" s="53"/>
      <c r="H1457" s="192"/>
      <c r="I1457" s="64"/>
    </row>
    <row r="1458" spans="1:9" s="3" customFormat="1">
      <c r="A1458" s="221"/>
      <c r="B1458" s="9"/>
      <c r="C1458" s="10"/>
      <c r="D1458" s="55"/>
      <c r="E1458" s="59"/>
      <c r="F1458" s="192"/>
      <c r="G1458" s="53"/>
      <c r="H1458" s="192"/>
      <c r="I1458" s="64"/>
    </row>
    <row r="1459" spans="1:9" s="3" customFormat="1">
      <c r="A1459" s="221"/>
      <c r="B1459" s="11"/>
      <c r="C1459" s="34"/>
      <c r="D1459" s="76"/>
      <c r="E1459" s="59"/>
      <c r="F1459" s="192"/>
      <c r="G1459" s="53"/>
      <c r="H1459" s="192"/>
      <c r="I1459" s="64"/>
    </row>
    <row r="1460" spans="1:9" s="3" customFormat="1">
      <c r="A1460" s="221"/>
      <c r="B1460" s="5"/>
      <c r="C1460" s="33"/>
      <c r="D1460" s="75"/>
      <c r="E1460" s="58"/>
      <c r="F1460" s="6"/>
      <c r="G1460" s="54"/>
      <c r="H1460" s="6"/>
      <c r="I1460" s="64"/>
    </row>
    <row r="1461" spans="1:9" s="3" customFormat="1">
      <c r="A1461" s="221"/>
      <c r="B1461" s="11"/>
      <c r="C1461" s="34"/>
      <c r="D1461" s="76"/>
      <c r="E1461" s="59"/>
      <c r="F1461" s="192"/>
      <c r="G1461" s="53"/>
      <c r="H1461" s="192"/>
      <c r="I1461" s="64"/>
    </row>
    <row r="1462" spans="1:9" s="3" customFormat="1">
      <c r="A1462" s="221"/>
      <c r="B1462" s="9"/>
      <c r="C1462" s="10"/>
      <c r="D1462" s="55"/>
      <c r="E1462" s="59"/>
      <c r="F1462" s="192"/>
      <c r="G1462" s="53"/>
      <c r="H1462" s="192"/>
      <c r="I1462" s="64"/>
    </row>
    <row r="1463" spans="1:9" s="3" customFormat="1">
      <c r="A1463" s="221"/>
      <c r="B1463" s="11"/>
      <c r="C1463" s="34"/>
      <c r="D1463" s="76"/>
      <c r="E1463" s="59"/>
      <c r="F1463" s="192"/>
      <c r="G1463" s="53"/>
      <c r="H1463" s="192"/>
      <c r="I1463" s="64"/>
    </row>
    <row r="1464" spans="1:9" s="3" customFormat="1">
      <c r="A1464" s="221"/>
      <c r="B1464" s="5"/>
      <c r="C1464" s="33"/>
      <c r="D1464" s="75"/>
      <c r="E1464" s="58"/>
      <c r="F1464" s="6"/>
      <c r="G1464" s="54"/>
      <c r="H1464" s="6"/>
      <c r="I1464" s="64"/>
    </row>
    <row r="1465" spans="1:9" s="3" customFormat="1">
      <c r="A1465" s="221"/>
      <c r="B1465" s="9"/>
      <c r="C1465" s="10"/>
      <c r="D1465" s="55"/>
      <c r="E1465" s="59"/>
      <c r="F1465" s="192"/>
      <c r="G1465" s="53"/>
      <c r="H1465" s="192"/>
      <c r="I1465" s="64"/>
    </row>
    <row r="1466" spans="1:9" s="3" customFormat="1">
      <c r="A1466" s="221"/>
      <c r="B1466" s="5"/>
      <c r="C1466" s="33"/>
      <c r="D1466" s="75"/>
      <c r="E1466" s="58"/>
      <c r="F1466" s="6"/>
      <c r="G1466" s="54"/>
      <c r="H1466" s="6"/>
      <c r="I1466" s="64"/>
    </row>
    <row r="1467" spans="1:9" s="3" customFormat="1">
      <c r="A1467" s="221"/>
      <c r="B1467" s="5"/>
      <c r="C1467" s="33"/>
      <c r="D1467" s="75"/>
      <c r="E1467" s="58"/>
      <c r="F1467" s="6"/>
      <c r="G1467" s="54"/>
      <c r="H1467" s="6"/>
      <c r="I1467" s="64"/>
    </row>
    <row r="1468" spans="1:9" s="3" customFormat="1">
      <c r="A1468" s="221"/>
      <c r="B1468" s="5"/>
      <c r="C1468" s="33"/>
      <c r="D1468" s="75"/>
      <c r="E1468" s="58"/>
      <c r="F1468" s="192"/>
      <c r="G1468" s="53"/>
      <c r="H1468" s="192"/>
      <c r="I1468" s="64"/>
    </row>
    <row r="1469" spans="1:9" s="3" customFormat="1">
      <c r="A1469" s="221"/>
      <c r="B1469" s="9"/>
      <c r="C1469" s="10"/>
      <c r="D1469" s="55"/>
      <c r="E1469" s="58"/>
      <c r="F1469" s="192"/>
      <c r="G1469" s="53"/>
      <c r="H1469" s="192"/>
      <c r="I1469" s="64"/>
    </row>
    <row r="1470" spans="1:9" s="3" customFormat="1">
      <c r="A1470" s="221"/>
      <c r="B1470" s="9"/>
      <c r="C1470" s="10"/>
      <c r="D1470" s="55"/>
      <c r="E1470" s="59"/>
      <c r="F1470" s="192"/>
      <c r="G1470" s="53"/>
      <c r="H1470" s="192"/>
      <c r="I1470" s="64"/>
    </row>
    <row r="1471" spans="1:9" s="3" customFormat="1">
      <c r="A1471" s="221"/>
      <c r="B1471" s="11"/>
      <c r="C1471" s="34"/>
      <c r="D1471" s="76"/>
      <c r="E1471" s="59"/>
      <c r="F1471" s="6"/>
      <c r="G1471" s="54"/>
      <c r="H1471" s="6"/>
      <c r="I1471" s="64"/>
    </row>
    <row r="1472" spans="1:9" s="3" customFormat="1">
      <c r="A1472" s="221"/>
      <c r="B1472" s="5"/>
      <c r="C1472" s="33"/>
      <c r="D1472" s="75"/>
      <c r="E1472" s="58"/>
      <c r="F1472" s="6"/>
      <c r="G1472" s="54"/>
      <c r="H1472" s="6"/>
      <c r="I1472" s="64"/>
    </row>
    <row r="1473" spans="1:9" s="3" customFormat="1">
      <c r="A1473" s="221"/>
      <c r="B1473" s="5"/>
      <c r="C1473" s="33"/>
      <c r="D1473" s="75"/>
      <c r="E1473" s="58"/>
      <c r="F1473" s="6"/>
      <c r="G1473" s="54"/>
      <c r="H1473" s="6"/>
      <c r="I1473" s="64"/>
    </row>
    <row r="1474" spans="1:9" s="3" customFormat="1">
      <c r="A1474" s="221"/>
      <c r="B1474" s="11"/>
      <c r="C1474" s="34"/>
      <c r="D1474" s="76"/>
      <c r="E1474" s="58"/>
      <c r="F1474" s="6"/>
      <c r="G1474" s="54"/>
      <c r="H1474" s="6"/>
      <c r="I1474" s="64"/>
    </row>
    <row r="1475" spans="1:9" s="3" customFormat="1">
      <c r="A1475" s="221"/>
      <c r="B1475" s="9"/>
      <c r="C1475" s="10"/>
      <c r="D1475" s="55"/>
      <c r="E1475" s="59"/>
      <c r="F1475" s="192"/>
      <c r="G1475" s="53"/>
      <c r="H1475" s="192"/>
      <c r="I1475" s="64"/>
    </row>
    <row r="1476" spans="1:9" s="3" customFormat="1">
      <c r="A1476" s="221"/>
      <c r="B1476" s="11"/>
      <c r="C1476" s="34"/>
      <c r="D1476" s="76"/>
      <c r="E1476" s="59"/>
      <c r="F1476" s="6"/>
      <c r="G1476" s="54"/>
      <c r="H1476" s="6"/>
      <c r="I1476" s="64"/>
    </row>
    <row r="1477" spans="1:9" s="3" customFormat="1">
      <c r="A1477" s="221"/>
      <c r="B1477" s="5"/>
      <c r="C1477" s="33"/>
      <c r="D1477" s="75"/>
      <c r="E1477" s="58"/>
      <c r="F1477" s="6"/>
      <c r="G1477" s="54"/>
      <c r="H1477" s="6"/>
      <c r="I1477" s="64"/>
    </row>
    <row r="1478" spans="1:9" s="3" customFormat="1">
      <c r="A1478" s="221"/>
      <c r="B1478" s="5"/>
      <c r="C1478" s="33"/>
      <c r="D1478" s="75"/>
      <c r="E1478" s="58"/>
      <c r="F1478" s="6"/>
      <c r="G1478" s="54"/>
      <c r="H1478" s="6"/>
      <c r="I1478" s="64"/>
    </row>
    <row r="1479" spans="1:9" s="3" customFormat="1">
      <c r="A1479" s="221"/>
      <c r="B1479" s="11"/>
      <c r="C1479" s="34"/>
      <c r="D1479" s="76"/>
      <c r="E1479" s="59"/>
      <c r="F1479" s="6"/>
      <c r="G1479" s="54"/>
      <c r="H1479" s="6"/>
      <c r="I1479" s="64"/>
    </row>
    <row r="1480" spans="1:9" s="3" customFormat="1">
      <c r="A1480" s="221"/>
      <c r="B1480" s="9"/>
      <c r="C1480" s="10"/>
      <c r="D1480" s="55"/>
      <c r="E1480" s="58"/>
      <c r="F1480" s="192"/>
      <c r="G1480" s="53"/>
      <c r="H1480" s="192"/>
      <c r="I1480" s="64"/>
    </row>
    <row r="1481" spans="1:9" s="3" customFormat="1">
      <c r="A1481" s="221"/>
      <c r="B1481" s="5"/>
      <c r="C1481" s="33"/>
      <c r="D1481" s="75"/>
      <c r="E1481" s="58"/>
      <c r="F1481" s="6"/>
      <c r="G1481" s="54"/>
      <c r="H1481" s="6"/>
      <c r="I1481" s="64"/>
    </row>
    <row r="1482" spans="1:9" s="3" customFormat="1">
      <c r="A1482" s="221"/>
      <c r="B1482" s="5"/>
      <c r="C1482" s="33"/>
      <c r="D1482" s="75"/>
      <c r="E1482" s="58"/>
      <c r="F1482" s="6"/>
      <c r="G1482" s="54"/>
      <c r="H1482" s="6"/>
      <c r="I1482" s="64"/>
    </row>
    <row r="1483" spans="1:9" s="3" customFormat="1">
      <c r="A1483" s="221"/>
      <c r="B1483" s="5"/>
      <c r="C1483" s="33"/>
      <c r="D1483" s="75"/>
      <c r="E1483" s="58"/>
      <c r="F1483" s="6"/>
      <c r="G1483" s="54"/>
      <c r="H1483" s="6"/>
      <c r="I1483" s="64"/>
    </row>
    <row r="1484" spans="1:9" s="3" customFormat="1">
      <c r="A1484" s="221"/>
      <c r="B1484" s="9"/>
      <c r="C1484" s="10"/>
      <c r="D1484" s="55"/>
      <c r="E1484" s="59"/>
      <c r="F1484" s="192"/>
      <c r="G1484" s="53"/>
      <c r="H1484" s="192"/>
      <c r="I1484" s="64"/>
    </row>
    <row r="1485" spans="1:9" s="3" customFormat="1">
      <c r="A1485" s="221"/>
      <c r="B1485" s="9"/>
      <c r="C1485" s="10"/>
      <c r="D1485" s="55"/>
      <c r="E1485" s="59"/>
      <c r="F1485" s="192"/>
      <c r="G1485" s="53"/>
      <c r="H1485" s="192"/>
      <c r="I1485" s="64"/>
    </row>
    <row r="1486" spans="1:9" s="3" customFormat="1">
      <c r="A1486" s="221"/>
      <c r="B1486" s="11"/>
      <c r="C1486" s="34"/>
      <c r="D1486" s="76"/>
      <c r="E1486" s="59"/>
      <c r="F1486" s="192"/>
      <c r="G1486" s="53"/>
      <c r="H1486" s="192"/>
      <c r="I1486" s="64"/>
    </row>
    <row r="1487" spans="1:9" s="3" customFormat="1">
      <c r="A1487" s="221"/>
      <c r="B1487" s="5"/>
      <c r="C1487" s="33"/>
      <c r="D1487" s="75"/>
      <c r="E1487" s="58"/>
      <c r="F1487" s="192"/>
      <c r="G1487" s="53"/>
      <c r="H1487" s="192"/>
      <c r="I1487" s="64"/>
    </row>
    <row r="1488" spans="1:9" s="3" customFormat="1">
      <c r="A1488" s="221"/>
      <c r="B1488" s="5"/>
      <c r="C1488" s="33"/>
      <c r="D1488" s="75"/>
      <c r="E1488" s="58"/>
      <c r="F1488" s="6"/>
      <c r="G1488" s="54"/>
      <c r="H1488" s="6"/>
      <c r="I1488" s="64"/>
    </row>
    <row r="1489" spans="1:9" s="3" customFormat="1">
      <c r="A1489" s="221"/>
      <c r="B1489" s="11"/>
      <c r="C1489" s="34"/>
      <c r="D1489" s="76"/>
      <c r="E1489" s="59"/>
      <c r="F1489" s="192"/>
      <c r="G1489" s="53"/>
      <c r="H1489" s="192"/>
      <c r="I1489" s="64"/>
    </row>
    <row r="1490" spans="1:9" s="3" customFormat="1">
      <c r="A1490" s="221"/>
      <c r="B1490" s="9"/>
      <c r="C1490" s="10"/>
      <c r="D1490" s="55"/>
      <c r="E1490" s="59"/>
      <c r="F1490" s="192"/>
      <c r="G1490" s="53"/>
      <c r="H1490" s="192"/>
      <c r="I1490" s="64"/>
    </row>
    <row r="1491" spans="1:9" s="3" customFormat="1">
      <c r="A1491" s="221"/>
      <c r="B1491" s="11"/>
      <c r="C1491" s="34"/>
      <c r="D1491" s="76"/>
      <c r="E1491" s="59"/>
      <c r="F1491" s="192"/>
      <c r="G1491" s="53"/>
      <c r="H1491" s="192"/>
      <c r="I1491" s="64"/>
    </row>
    <row r="1492" spans="1:9" s="3" customFormat="1">
      <c r="A1492" s="221"/>
      <c r="B1492" s="5"/>
      <c r="C1492" s="33"/>
      <c r="D1492" s="75"/>
      <c r="E1492" s="58"/>
      <c r="F1492" s="192"/>
      <c r="G1492" s="53"/>
      <c r="H1492" s="192"/>
      <c r="I1492" s="64"/>
    </row>
    <row r="1493" spans="1:9" s="3" customFormat="1">
      <c r="A1493" s="221"/>
      <c r="B1493" s="5"/>
      <c r="C1493" s="33"/>
      <c r="D1493" s="75"/>
      <c r="E1493" s="58"/>
      <c r="F1493" s="6"/>
      <c r="G1493" s="54"/>
      <c r="H1493" s="6"/>
      <c r="I1493" s="64"/>
    </row>
    <row r="1494" spans="1:9" s="3" customFormat="1">
      <c r="A1494" s="221"/>
      <c r="B1494" s="11"/>
      <c r="C1494" s="34"/>
      <c r="D1494" s="76"/>
      <c r="E1494" s="59"/>
      <c r="F1494" s="192"/>
      <c r="G1494" s="53"/>
      <c r="H1494" s="192"/>
      <c r="I1494" s="64"/>
    </row>
    <row r="1495" spans="1:9" s="3" customFormat="1">
      <c r="A1495" s="221"/>
      <c r="B1495" s="9"/>
      <c r="C1495" s="10"/>
      <c r="D1495" s="55"/>
      <c r="E1495" s="59"/>
      <c r="F1495" s="192"/>
      <c r="G1495" s="53"/>
      <c r="H1495" s="192"/>
      <c r="I1495" s="64"/>
    </row>
    <row r="1496" spans="1:9" s="3" customFormat="1">
      <c r="A1496" s="221"/>
      <c r="B1496" s="5"/>
      <c r="C1496" s="33"/>
      <c r="D1496" s="75"/>
      <c r="E1496" s="58"/>
      <c r="F1496" s="6"/>
      <c r="G1496" s="54"/>
      <c r="H1496" s="6"/>
      <c r="I1496" s="64"/>
    </row>
    <row r="1497" spans="1:9" s="3" customFormat="1">
      <c r="A1497" s="221"/>
      <c r="B1497" s="5"/>
      <c r="C1497" s="33"/>
      <c r="D1497" s="75"/>
      <c r="E1497" s="58"/>
      <c r="F1497" s="6"/>
      <c r="G1497" s="54"/>
      <c r="H1497" s="6"/>
      <c r="I1497" s="64"/>
    </row>
    <row r="1498" spans="1:9" s="3" customFormat="1">
      <c r="A1498" s="221"/>
      <c r="B1498" s="5"/>
      <c r="C1498" s="33"/>
      <c r="D1498" s="75"/>
      <c r="E1498" s="58"/>
      <c r="F1498" s="6"/>
      <c r="G1498" s="54"/>
      <c r="H1498" s="6"/>
      <c r="I1498" s="64"/>
    </row>
    <row r="1499" spans="1:9" s="3" customFormat="1">
      <c r="A1499" s="221"/>
      <c r="B1499" s="9"/>
      <c r="C1499" s="10"/>
      <c r="D1499" s="55"/>
      <c r="E1499" s="59"/>
      <c r="F1499" s="192"/>
      <c r="G1499" s="53"/>
      <c r="H1499" s="192"/>
      <c r="I1499" s="64"/>
    </row>
    <row r="1500" spans="1:9" s="3" customFormat="1">
      <c r="A1500" s="221"/>
      <c r="B1500" s="9"/>
      <c r="C1500" s="10"/>
      <c r="D1500" s="55"/>
      <c r="E1500" s="59"/>
      <c r="F1500" s="192"/>
      <c r="G1500" s="53"/>
      <c r="H1500" s="192"/>
      <c r="I1500" s="64"/>
    </row>
    <row r="1501" spans="1:9" s="3" customFormat="1">
      <c r="A1501" s="221"/>
      <c r="B1501" s="11"/>
      <c r="C1501" s="34"/>
      <c r="D1501" s="76"/>
      <c r="E1501" s="59"/>
      <c r="F1501" s="192"/>
      <c r="G1501" s="53"/>
      <c r="H1501" s="192"/>
      <c r="I1501" s="64"/>
    </row>
    <row r="1502" spans="1:9" s="3" customFormat="1">
      <c r="A1502" s="221"/>
      <c r="B1502" s="9"/>
      <c r="C1502" s="10"/>
      <c r="D1502" s="55"/>
      <c r="E1502" s="59"/>
      <c r="F1502" s="192"/>
      <c r="G1502" s="53"/>
      <c r="H1502" s="192"/>
      <c r="I1502" s="64"/>
    </row>
    <row r="1503" spans="1:9" s="3" customFormat="1">
      <c r="A1503" s="221"/>
      <c r="B1503" s="11"/>
      <c r="C1503" s="34"/>
      <c r="D1503" s="76"/>
      <c r="E1503" s="59"/>
      <c r="F1503" s="192"/>
      <c r="G1503" s="53"/>
      <c r="H1503" s="192"/>
      <c r="I1503" s="64"/>
    </row>
    <row r="1504" spans="1:9" s="3" customFormat="1">
      <c r="A1504" s="221"/>
      <c r="B1504" s="9"/>
      <c r="C1504" s="10"/>
      <c r="D1504" s="55"/>
      <c r="E1504" s="59"/>
      <c r="F1504" s="192"/>
      <c r="G1504" s="53"/>
      <c r="H1504" s="192"/>
      <c r="I1504" s="64"/>
    </row>
    <row r="1505" spans="1:9" s="3" customFormat="1">
      <c r="A1505" s="221"/>
      <c r="B1505" s="5"/>
      <c r="C1505" s="33"/>
      <c r="D1505" s="75"/>
      <c r="E1505" s="58"/>
      <c r="F1505" s="6"/>
      <c r="G1505" s="54"/>
      <c r="H1505" s="6"/>
      <c r="I1505" s="64"/>
    </row>
    <row r="1506" spans="1:9" s="3" customFormat="1">
      <c r="A1506" s="221"/>
      <c r="B1506" s="5"/>
      <c r="C1506" s="33"/>
      <c r="D1506" s="75"/>
      <c r="E1506" s="58"/>
      <c r="F1506" s="6"/>
      <c r="G1506" s="54"/>
      <c r="H1506" s="6"/>
      <c r="I1506" s="64"/>
    </row>
    <row r="1507" spans="1:9" s="3" customFormat="1">
      <c r="A1507" s="221"/>
      <c r="B1507" s="5"/>
      <c r="C1507" s="33"/>
      <c r="D1507" s="75"/>
      <c r="E1507" s="58"/>
      <c r="F1507" s="192"/>
      <c r="G1507" s="53"/>
      <c r="H1507" s="192"/>
      <c r="I1507" s="64"/>
    </row>
    <row r="1508" spans="1:9" s="3" customFormat="1">
      <c r="A1508" s="221"/>
      <c r="B1508" s="9"/>
      <c r="C1508" s="10"/>
      <c r="D1508" s="55"/>
      <c r="E1508" s="58"/>
      <c r="F1508" s="192"/>
      <c r="G1508" s="53"/>
      <c r="H1508" s="192"/>
      <c r="I1508" s="64"/>
    </row>
    <row r="1509" spans="1:9" s="3" customFormat="1">
      <c r="A1509" s="221"/>
      <c r="B1509" s="9"/>
      <c r="C1509" s="10"/>
      <c r="D1509" s="55"/>
      <c r="E1509" s="59"/>
      <c r="F1509" s="192"/>
      <c r="G1509" s="53"/>
      <c r="H1509" s="192"/>
      <c r="I1509" s="64"/>
    </row>
    <row r="1510" spans="1:9" s="3" customFormat="1">
      <c r="A1510" s="221"/>
      <c r="B1510" s="9"/>
      <c r="C1510" s="10"/>
      <c r="D1510" s="55"/>
      <c r="E1510" s="59"/>
      <c r="F1510" s="192"/>
      <c r="G1510" s="53"/>
      <c r="H1510" s="192"/>
      <c r="I1510" s="64"/>
    </row>
    <row r="1511" spans="1:9" s="3" customFormat="1">
      <c r="A1511" s="221"/>
      <c r="B1511" s="11"/>
      <c r="C1511" s="34"/>
      <c r="D1511" s="76"/>
      <c r="E1511" s="59"/>
      <c r="F1511" s="192"/>
      <c r="G1511" s="53"/>
      <c r="H1511" s="192"/>
      <c r="I1511" s="64"/>
    </row>
    <row r="1512" spans="1:9" s="3" customFormat="1">
      <c r="A1512" s="221"/>
      <c r="B1512" s="9"/>
      <c r="C1512" s="10"/>
      <c r="D1512" s="55"/>
      <c r="E1512" s="59"/>
      <c r="F1512" s="192"/>
      <c r="G1512" s="53"/>
      <c r="H1512" s="192"/>
      <c r="I1512" s="64"/>
    </row>
    <row r="1513" spans="1:9" s="3" customFormat="1">
      <c r="A1513" s="221"/>
      <c r="B1513" s="11"/>
      <c r="C1513" s="34"/>
      <c r="D1513" s="76"/>
      <c r="E1513" s="59"/>
      <c r="F1513" s="192"/>
      <c r="G1513" s="53"/>
      <c r="H1513" s="192"/>
      <c r="I1513" s="64"/>
    </row>
    <row r="1514" spans="1:9" s="3" customFormat="1">
      <c r="A1514" s="221"/>
      <c r="B1514" s="9"/>
      <c r="C1514" s="10"/>
      <c r="D1514" s="55"/>
      <c r="E1514" s="59"/>
      <c r="F1514" s="192"/>
      <c r="G1514" s="53"/>
      <c r="H1514" s="192"/>
      <c r="I1514" s="64"/>
    </row>
    <row r="1515" spans="1:9" s="3" customFormat="1">
      <c r="A1515" s="221"/>
      <c r="B1515" s="5"/>
      <c r="C1515" s="33"/>
      <c r="D1515" s="75"/>
      <c r="E1515" s="58"/>
      <c r="F1515" s="192"/>
      <c r="G1515" s="53"/>
      <c r="H1515" s="192"/>
      <c r="I1515" s="64"/>
    </row>
    <row r="1516" spans="1:9" s="3" customFormat="1">
      <c r="A1516" s="221"/>
      <c r="B1516" s="5"/>
      <c r="C1516" s="33"/>
      <c r="D1516" s="75"/>
      <c r="E1516" s="58"/>
      <c r="F1516" s="192"/>
      <c r="G1516" s="53"/>
      <c r="H1516" s="192"/>
      <c r="I1516" s="64"/>
    </row>
    <row r="1517" spans="1:9" s="3" customFormat="1">
      <c r="A1517" s="221"/>
      <c r="B1517" s="9"/>
      <c r="C1517" s="10"/>
      <c r="D1517" s="55"/>
      <c r="E1517" s="60"/>
      <c r="F1517" s="14"/>
      <c r="G1517" s="55"/>
      <c r="H1517" s="14"/>
      <c r="I1517" s="64"/>
    </row>
    <row r="1518" spans="1:9" s="12" customFormat="1">
      <c r="A1518" s="221"/>
      <c r="B1518" s="9"/>
      <c r="C1518" s="10"/>
      <c r="D1518" s="55"/>
      <c r="E1518" s="59"/>
      <c r="F1518" s="192"/>
      <c r="G1518" s="53"/>
      <c r="H1518" s="192"/>
      <c r="I1518" s="65"/>
    </row>
    <row r="1519" spans="1:9" s="3" customFormat="1">
      <c r="A1519" s="221"/>
      <c r="B1519" s="11"/>
      <c r="C1519" s="34"/>
      <c r="D1519" s="76"/>
      <c r="E1519" s="59"/>
      <c r="F1519" s="192"/>
      <c r="G1519" s="53"/>
      <c r="H1519" s="192"/>
      <c r="I1519" s="64"/>
    </row>
    <row r="1520" spans="1:9" s="3" customFormat="1">
      <c r="A1520" s="221"/>
      <c r="B1520" s="5"/>
      <c r="C1520" s="33"/>
      <c r="D1520" s="75"/>
      <c r="E1520" s="58"/>
      <c r="F1520" s="6"/>
      <c r="G1520" s="54"/>
      <c r="H1520" s="6"/>
      <c r="I1520" s="64"/>
    </row>
    <row r="1521" spans="1:9" s="12" customFormat="1">
      <c r="A1521" s="221"/>
      <c r="B1521" s="9"/>
      <c r="C1521" s="10"/>
      <c r="D1521" s="55"/>
      <c r="E1521" s="59"/>
      <c r="F1521" s="192"/>
      <c r="G1521" s="53"/>
      <c r="H1521" s="192"/>
      <c r="I1521" s="65"/>
    </row>
    <row r="1522" spans="1:9" s="3" customFormat="1">
      <c r="A1522" s="221"/>
      <c r="B1522" s="11"/>
      <c r="C1522" s="34"/>
      <c r="D1522" s="76"/>
      <c r="E1522" s="59"/>
      <c r="F1522" s="192"/>
      <c r="G1522" s="53"/>
      <c r="H1522" s="192"/>
      <c r="I1522" s="64"/>
    </row>
    <row r="1523" spans="1:9" s="3" customFormat="1">
      <c r="A1523" s="221"/>
      <c r="B1523" s="5"/>
      <c r="C1523" s="33"/>
      <c r="D1523" s="75"/>
      <c r="E1523" s="58"/>
      <c r="F1523" s="6"/>
      <c r="G1523" s="54"/>
      <c r="H1523" s="6"/>
      <c r="I1523" s="64"/>
    </row>
    <row r="1524" spans="1:9" s="3" customFormat="1">
      <c r="A1524" s="221"/>
      <c r="B1524" s="9"/>
      <c r="C1524" s="10"/>
      <c r="D1524" s="55"/>
      <c r="E1524" s="59"/>
      <c r="F1524" s="192"/>
      <c r="G1524" s="53"/>
      <c r="H1524" s="192"/>
      <c r="I1524" s="64"/>
    </row>
    <row r="1525" spans="1:9" s="3" customFormat="1">
      <c r="A1525" s="221"/>
      <c r="B1525" s="5"/>
      <c r="C1525" s="33"/>
      <c r="D1525" s="75"/>
      <c r="E1525" s="58"/>
      <c r="F1525" s="6"/>
      <c r="G1525" s="54"/>
      <c r="H1525" s="6"/>
      <c r="I1525" s="64"/>
    </row>
    <row r="1526" spans="1:9" s="3" customFormat="1">
      <c r="A1526" s="221"/>
      <c r="B1526" s="5"/>
      <c r="C1526" s="33"/>
      <c r="D1526" s="75"/>
      <c r="E1526" s="58"/>
      <c r="F1526" s="6"/>
      <c r="G1526" s="54"/>
      <c r="H1526" s="6"/>
      <c r="I1526" s="64"/>
    </row>
    <row r="1527" spans="1:9" s="3" customFormat="1">
      <c r="A1527" s="221"/>
      <c r="B1527" s="5"/>
      <c r="C1527" s="33"/>
      <c r="D1527" s="75"/>
      <c r="E1527" s="58"/>
      <c r="F1527" s="6"/>
      <c r="G1527" s="54"/>
      <c r="H1527" s="6"/>
      <c r="I1527" s="64"/>
    </row>
    <row r="1528" spans="1:9" s="3" customFormat="1">
      <c r="A1528" s="221"/>
      <c r="B1528" s="9"/>
      <c r="C1528" s="10"/>
      <c r="D1528" s="55"/>
      <c r="E1528" s="59"/>
      <c r="F1528" s="6"/>
      <c r="G1528" s="54"/>
      <c r="H1528" s="6"/>
      <c r="I1528" s="64"/>
    </row>
    <row r="1529" spans="1:9" s="3" customFormat="1">
      <c r="A1529" s="221"/>
      <c r="B1529" s="9"/>
      <c r="C1529" s="10"/>
      <c r="D1529" s="55"/>
      <c r="E1529" s="59"/>
      <c r="F1529" s="192"/>
      <c r="G1529" s="53"/>
      <c r="H1529" s="192"/>
      <c r="I1529" s="64"/>
    </row>
    <row r="1530" spans="1:9" s="3" customFormat="1">
      <c r="A1530" s="221"/>
      <c r="B1530" s="11"/>
      <c r="C1530" s="34"/>
      <c r="D1530" s="76"/>
      <c r="E1530" s="59"/>
      <c r="F1530" s="192"/>
      <c r="G1530" s="53"/>
      <c r="H1530" s="192"/>
      <c r="I1530" s="64"/>
    </row>
    <row r="1531" spans="1:9" s="3" customFormat="1">
      <c r="A1531" s="221"/>
      <c r="B1531" s="5"/>
      <c r="C1531" s="33"/>
      <c r="D1531" s="75"/>
      <c r="E1531" s="58"/>
      <c r="F1531" s="192"/>
      <c r="G1531" s="53"/>
      <c r="H1531" s="192"/>
      <c r="I1531" s="64"/>
    </row>
    <row r="1532" spans="1:9" s="3" customFormat="1">
      <c r="A1532" s="221"/>
      <c r="B1532" s="9"/>
      <c r="C1532" s="10"/>
      <c r="D1532" s="55"/>
      <c r="E1532" s="59"/>
      <c r="F1532" s="192"/>
      <c r="G1532" s="53"/>
      <c r="H1532" s="192"/>
      <c r="I1532" s="64"/>
    </row>
    <row r="1533" spans="1:9" s="3" customFormat="1">
      <c r="A1533" s="221"/>
      <c r="B1533" s="5"/>
      <c r="C1533" s="33"/>
      <c r="D1533" s="75"/>
      <c r="E1533" s="58"/>
      <c r="F1533" s="192"/>
      <c r="G1533" s="53"/>
      <c r="H1533" s="192"/>
      <c r="I1533" s="64"/>
    </row>
    <row r="1534" spans="1:9" s="3" customFormat="1">
      <c r="A1534" s="221"/>
      <c r="B1534" s="5"/>
      <c r="C1534" s="33"/>
      <c r="D1534" s="75"/>
      <c r="E1534" s="58"/>
      <c r="F1534" s="192"/>
      <c r="G1534" s="53"/>
      <c r="H1534" s="192"/>
      <c r="I1534" s="64"/>
    </row>
    <row r="1535" spans="1:9" s="3" customFormat="1">
      <c r="A1535" s="221"/>
      <c r="B1535" s="5"/>
      <c r="C1535" s="33"/>
      <c r="D1535" s="75"/>
      <c r="E1535" s="58"/>
      <c r="F1535" s="192"/>
      <c r="G1535" s="53"/>
      <c r="H1535" s="192"/>
      <c r="I1535" s="64"/>
    </row>
    <row r="1536" spans="1:9" s="3" customFormat="1">
      <c r="A1536" s="221"/>
      <c r="B1536" s="9"/>
      <c r="C1536" s="10"/>
      <c r="D1536" s="55"/>
      <c r="E1536" s="59"/>
      <c r="F1536" s="192"/>
      <c r="G1536" s="53"/>
      <c r="H1536" s="192"/>
      <c r="I1536" s="64"/>
    </row>
    <row r="1537" spans="1:9" s="3" customFormat="1">
      <c r="A1537" s="221"/>
      <c r="B1537" s="9"/>
      <c r="C1537" s="10"/>
      <c r="D1537" s="55"/>
      <c r="E1537" s="59"/>
      <c r="F1537" s="192"/>
      <c r="G1537" s="53"/>
      <c r="H1537" s="192"/>
      <c r="I1537" s="64"/>
    </row>
    <row r="1538" spans="1:9" s="3" customFormat="1">
      <c r="A1538" s="221"/>
      <c r="B1538" s="11"/>
      <c r="C1538" s="34"/>
      <c r="D1538" s="76"/>
      <c r="E1538" s="59"/>
      <c r="F1538" s="192"/>
      <c r="G1538" s="53"/>
      <c r="H1538" s="192"/>
      <c r="I1538" s="64"/>
    </row>
    <row r="1539" spans="1:9" s="3" customFormat="1">
      <c r="A1539" s="221"/>
      <c r="B1539" s="9"/>
      <c r="C1539" s="10"/>
      <c r="D1539" s="55"/>
      <c r="E1539" s="59"/>
      <c r="F1539" s="192"/>
      <c r="G1539" s="53"/>
      <c r="H1539" s="192"/>
      <c r="I1539" s="64"/>
    </row>
    <row r="1540" spans="1:9" s="3" customFormat="1">
      <c r="A1540" s="221"/>
      <c r="B1540" s="11"/>
      <c r="C1540" s="34"/>
      <c r="D1540" s="76"/>
      <c r="E1540" s="59"/>
      <c r="F1540" s="192"/>
      <c r="G1540" s="53"/>
      <c r="H1540" s="192"/>
      <c r="I1540" s="64"/>
    </row>
    <row r="1541" spans="1:9" s="3" customFormat="1">
      <c r="A1541" s="221"/>
      <c r="B1541" s="9"/>
      <c r="C1541" s="10"/>
      <c r="D1541" s="55"/>
      <c r="E1541" s="59"/>
      <c r="F1541" s="192"/>
      <c r="G1541" s="53"/>
      <c r="H1541" s="192"/>
      <c r="I1541" s="64"/>
    </row>
    <row r="1542" spans="1:9" s="3" customFormat="1">
      <c r="A1542" s="221"/>
      <c r="B1542" s="5"/>
      <c r="C1542" s="33"/>
      <c r="D1542" s="75"/>
      <c r="E1542" s="58"/>
      <c r="F1542" s="6"/>
      <c r="G1542" s="54"/>
      <c r="H1542" s="6"/>
      <c r="I1542" s="64"/>
    </row>
    <row r="1543" spans="1:9" s="3" customFormat="1">
      <c r="A1543" s="221"/>
      <c r="B1543" s="5"/>
      <c r="C1543" s="33"/>
      <c r="D1543" s="75"/>
      <c r="E1543" s="58"/>
      <c r="F1543" s="6"/>
      <c r="G1543" s="54"/>
      <c r="H1543" s="6"/>
      <c r="I1543" s="64"/>
    </row>
    <row r="1544" spans="1:9" s="3" customFormat="1">
      <c r="A1544" s="221"/>
      <c r="B1544" s="9"/>
      <c r="C1544" s="10"/>
      <c r="D1544" s="55"/>
      <c r="E1544" s="58"/>
      <c r="F1544" s="192"/>
      <c r="G1544" s="53"/>
      <c r="H1544" s="192"/>
      <c r="I1544" s="64"/>
    </row>
    <row r="1545" spans="1:9" s="3" customFormat="1">
      <c r="A1545" s="221"/>
      <c r="B1545" s="9"/>
      <c r="C1545" s="10"/>
      <c r="D1545" s="55"/>
      <c r="E1545" s="58"/>
      <c r="F1545" s="192"/>
      <c r="G1545" s="53"/>
      <c r="H1545" s="192"/>
      <c r="I1545" s="64"/>
    </row>
    <row r="1546" spans="1:9" s="3" customFormat="1">
      <c r="A1546" s="221"/>
      <c r="B1546" s="9"/>
      <c r="C1546" s="10"/>
      <c r="D1546" s="55"/>
      <c r="E1546" s="58"/>
      <c r="F1546" s="192"/>
      <c r="G1546" s="53"/>
      <c r="H1546" s="192"/>
      <c r="I1546" s="64"/>
    </row>
    <row r="1547" spans="1:9" s="3" customFormat="1">
      <c r="A1547" s="221"/>
      <c r="B1547" s="9"/>
      <c r="C1547" s="10"/>
      <c r="D1547" s="55"/>
      <c r="E1547" s="59"/>
      <c r="F1547" s="192"/>
      <c r="G1547" s="53"/>
      <c r="H1547" s="192"/>
      <c r="I1547" s="64"/>
    </row>
    <row r="1548" spans="1:9" s="3" customFormat="1">
      <c r="A1548" s="221"/>
      <c r="B1548" s="9"/>
      <c r="C1548" s="10"/>
      <c r="D1548" s="55"/>
      <c r="E1548" s="59"/>
      <c r="F1548" s="192"/>
      <c r="G1548" s="53"/>
      <c r="H1548" s="192"/>
      <c r="I1548" s="64"/>
    </row>
    <row r="1549" spans="1:9" s="3" customFormat="1">
      <c r="A1549" s="221"/>
      <c r="B1549" s="11"/>
      <c r="C1549" s="34"/>
      <c r="D1549" s="76"/>
      <c r="E1549" s="59"/>
      <c r="F1549" s="192"/>
      <c r="G1549" s="53"/>
      <c r="H1549" s="192"/>
      <c r="I1549" s="64"/>
    </row>
    <row r="1550" spans="1:9" s="3" customFormat="1">
      <c r="A1550" s="221"/>
      <c r="B1550" s="9"/>
      <c r="C1550" s="10"/>
      <c r="D1550" s="55"/>
      <c r="E1550" s="59"/>
      <c r="F1550" s="192"/>
      <c r="G1550" s="53"/>
      <c r="H1550" s="192"/>
      <c r="I1550" s="64"/>
    </row>
    <row r="1551" spans="1:9" s="3" customFormat="1">
      <c r="A1551" s="221"/>
      <c r="B1551" s="11"/>
      <c r="C1551" s="34"/>
      <c r="D1551" s="76"/>
      <c r="E1551" s="59"/>
      <c r="F1551" s="192"/>
      <c r="G1551" s="53"/>
      <c r="H1551" s="192"/>
      <c r="I1551" s="64"/>
    </row>
    <row r="1552" spans="1:9" s="3" customFormat="1">
      <c r="A1552" s="221"/>
      <c r="B1552" s="9"/>
      <c r="C1552" s="10"/>
      <c r="D1552" s="55"/>
      <c r="E1552" s="59"/>
      <c r="F1552" s="192"/>
      <c r="G1552" s="53"/>
      <c r="H1552" s="192"/>
      <c r="I1552" s="64"/>
    </row>
    <row r="1553" spans="1:9" s="3" customFormat="1">
      <c r="A1553" s="221"/>
      <c r="B1553" s="5"/>
      <c r="C1553" s="33"/>
      <c r="D1553" s="75"/>
      <c r="E1553" s="58"/>
      <c r="F1553" s="6"/>
      <c r="G1553" s="54"/>
      <c r="H1553" s="6"/>
      <c r="I1553" s="64"/>
    </row>
    <row r="1554" spans="1:9" s="3" customFormat="1">
      <c r="A1554" s="221"/>
      <c r="B1554" s="5"/>
      <c r="C1554" s="33"/>
      <c r="D1554" s="75"/>
      <c r="E1554" s="58"/>
      <c r="F1554" s="6"/>
      <c r="G1554" s="54"/>
      <c r="H1554" s="6"/>
      <c r="I1554" s="64"/>
    </row>
    <row r="1555" spans="1:9" s="3" customFormat="1">
      <c r="A1555" s="221"/>
      <c r="B1555" s="9"/>
      <c r="C1555" s="10"/>
      <c r="D1555" s="55"/>
      <c r="E1555" s="61"/>
      <c r="F1555" s="192"/>
      <c r="G1555" s="53"/>
      <c r="H1555" s="192"/>
      <c r="I1555" s="64"/>
    </row>
    <row r="1556" spans="1:9" s="3" customFormat="1">
      <c r="A1556" s="221"/>
      <c r="B1556" s="9"/>
      <c r="C1556" s="10"/>
      <c r="D1556" s="55"/>
      <c r="E1556" s="61"/>
      <c r="F1556" s="192"/>
      <c r="G1556" s="53"/>
      <c r="H1556" s="192"/>
      <c r="I1556" s="64"/>
    </row>
    <row r="1557" spans="1:9" s="3" customFormat="1">
      <c r="A1557" s="221"/>
      <c r="B1557" s="9"/>
      <c r="C1557" s="10"/>
      <c r="D1557" s="55"/>
      <c r="E1557" s="61"/>
      <c r="F1557" s="192"/>
      <c r="G1557" s="53"/>
      <c r="H1557" s="192"/>
      <c r="I1557" s="64"/>
    </row>
    <row r="1558" spans="1:9" s="3" customFormat="1">
      <c r="A1558" s="221"/>
      <c r="B1558" s="9"/>
      <c r="C1558" s="10"/>
      <c r="D1558" s="55"/>
      <c r="E1558" s="59"/>
      <c r="F1558" s="192"/>
      <c r="G1558" s="53"/>
      <c r="H1558" s="192"/>
      <c r="I1558" s="64"/>
    </row>
    <row r="1559" spans="1:9" s="12" customFormat="1">
      <c r="A1559" s="221"/>
      <c r="B1559" s="9"/>
      <c r="C1559" s="10"/>
      <c r="D1559" s="55"/>
      <c r="E1559" s="60"/>
      <c r="F1559" s="192"/>
      <c r="G1559" s="53"/>
      <c r="H1559" s="192"/>
      <c r="I1559" s="65"/>
    </row>
    <row r="1560" spans="1:9" s="3" customFormat="1">
      <c r="A1560" s="221"/>
      <c r="B1560" s="11"/>
      <c r="C1560" s="34"/>
      <c r="D1560" s="76"/>
      <c r="E1560" s="60"/>
      <c r="F1560" s="192"/>
      <c r="G1560" s="53"/>
      <c r="H1560" s="192"/>
      <c r="I1560" s="64"/>
    </row>
    <row r="1561" spans="1:9" s="3" customFormat="1">
      <c r="A1561" s="221"/>
      <c r="B1561" s="5"/>
      <c r="C1561" s="34"/>
      <c r="D1561" s="76"/>
      <c r="E1561" s="60"/>
      <c r="F1561" s="192"/>
      <c r="G1561" s="53"/>
      <c r="H1561" s="192"/>
      <c r="I1561" s="64"/>
    </row>
    <row r="1562" spans="1:9" s="7" customFormat="1">
      <c r="A1562" s="222"/>
      <c r="B1562" s="5"/>
      <c r="C1562" s="33"/>
      <c r="D1562" s="75"/>
      <c r="E1562" s="57"/>
      <c r="F1562" s="6"/>
      <c r="G1562" s="54"/>
      <c r="H1562" s="6"/>
      <c r="I1562" s="66"/>
    </row>
    <row r="1563" spans="1:9" s="3" customFormat="1">
      <c r="A1563" s="221"/>
      <c r="B1563" s="11"/>
      <c r="C1563" s="34"/>
      <c r="D1563" s="76"/>
      <c r="E1563" s="60"/>
      <c r="F1563" s="6"/>
      <c r="G1563" s="54"/>
      <c r="H1563" s="6"/>
      <c r="I1563" s="64"/>
    </row>
    <row r="1564" spans="1:9" s="12" customFormat="1">
      <c r="A1564" s="221"/>
      <c r="B1564" s="9"/>
      <c r="C1564" s="10"/>
      <c r="D1564" s="55"/>
      <c r="E1564" s="60"/>
      <c r="F1564" s="192"/>
      <c r="G1564" s="53"/>
      <c r="H1564" s="192"/>
      <c r="I1564" s="65"/>
    </row>
    <row r="1565" spans="1:9" s="3" customFormat="1">
      <c r="A1565" s="221"/>
      <c r="B1565" s="11"/>
      <c r="C1565" s="34"/>
      <c r="D1565" s="76"/>
      <c r="E1565" s="60"/>
      <c r="F1565" s="192"/>
      <c r="G1565" s="53"/>
      <c r="H1565" s="192"/>
      <c r="I1565" s="64"/>
    </row>
    <row r="1566" spans="1:9" s="3" customFormat="1">
      <c r="A1566" s="221"/>
      <c r="B1566" s="5"/>
      <c r="C1566" s="34"/>
      <c r="D1566" s="76"/>
      <c r="E1566" s="60"/>
      <c r="F1566" s="192"/>
      <c r="G1566" s="53"/>
      <c r="H1566" s="192"/>
      <c r="I1566" s="64"/>
    </row>
    <row r="1567" spans="1:9" s="7" customFormat="1">
      <c r="A1567" s="222"/>
      <c r="B1567" s="5"/>
      <c r="C1567" s="33"/>
      <c r="D1567" s="75"/>
      <c r="E1567" s="57"/>
      <c r="F1567" s="6"/>
      <c r="G1567" s="54"/>
      <c r="H1567" s="6"/>
      <c r="I1567" s="66"/>
    </row>
    <row r="1568" spans="1:9" s="3" customFormat="1">
      <c r="A1568" s="221"/>
      <c r="B1568" s="11"/>
      <c r="C1568" s="34"/>
      <c r="D1568" s="76"/>
      <c r="E1568" s="60"/>
      <c r="F1568" s="6"/>
      <c r="G1568" s="54"/>
      <c r="H1568" s="6"/>
      <c r="I1568" s="64"/>
    </row>
    <row r="1569" spans="1:9" s="3" customFormat="1">
      <c r="A1569" s="221"/>
      <c r="B1569" s="9"/>
      <c r="C1569" s="10"/>
      <c r="D1569" s="55"/>
      <c r="E1569" s="60"/>
      <c r="F1569" s="192"/>
      <c r="G1569" s="53"/>
      <c r="H1569" s="192"/>
      <c r="I1569" s="64"/>
    </row>
    <row r="1570" spans="1:9" s="3" customFormat="1">
      <c r="A1570" s="221"/>
      <c r="B1570" s="5"/>
      <c r="C1570" s="33"/>
      <c r="D1570" s="75"/>
      <c r="E1570" s="57"/>
      <c r="F1570" s="6"/>
      <c r="G1570" s="54"/>
      <c r="H1570" s="6"/>
      <c r="I1570" s="64"/>
    </row>
    <row r="1571" spans="1:9" s="3" customFormat="1">
      <c r="A1571" s="221"/>
      <c r="B1571" s="5"/>
      <c r="C1571" s="33"/>
      <c r="D1571" s="75"/>
      <c r="E1571" s="57"/>
      <c r="F1571" s="6"/>
      <c r="G1571" s="54"/>
      <c r="H1571" s="6"/>
      <c r="I1571" s="64"/>
    </row>
    <row r="1572" spans="1:9" s="3" customFormat="1">
      <c r="A1572" s="221"/>
      <c r="B1572" s="5"/>
      <c r="C1572" s="33"/>
      <c r="D1572" s="75"/>
      <c r="E1572" s="57"/>
      <c r="F1572" s="192"/>
      <c r="G1572" s="53"/>
      <c r="H1572" s="192"/>
      <c r="I1572" s="64"/>
    </row>
    <row r="1573" spans="1:9" s="3" customFormat="1">
      <c r="A1573" s="221"/>
      <c r="B1573" s="9"/>
      <c r="C1573" s="10"/>
      <c r="D1573" s="55"/>
      <c r="E1573" s="58"/>
      <c r="F1573" s="192"/>
      <c r="G1573" s="53"/>
      <c r="H1573" s="192"/>
      <c r="I1573" s="64"/>
    </row>
    <row r="1574" spans="1:9" s="3" customFormat="1">
      <c r="A1574" s="221"/>
      <c r="B1574" s="9"/>
      <c r="C1574" s="10"/>
      <c r="D1574" s="55"/>
      <c r="E1574" s="58"/>
      <c r="F1574" s="6"/>
      <c r="G1574" s="54"/>
      <c r="H1574" s="6"/>
      <c r="I1574" s="64"/>
    </row>
    <row r="1575" spans="1:9" s="3" customFormat="1">
      <c r="A1575" s="221"/>
      <c r="B1575" s="9"/>
      <c r="C1575" s="10"/>
      <c r="D1575" s="55"/>
      <c r="E1575" s="58"/>
      <c r="F1575" s="192"/>
      <c r="G1575" s="53"/>
      <c r="H1575" s="192"/>
      <c r="I1575" s="64"/>
    </row>
    <row r="1576" spans="1:9" s="3" customFormat="1">
      <c r="A1576" s="221"/>
      <c r="B1576" s="11"/>
      <c r="C1576" s="34"/>
      <c r="D1576" s="76"/>
      <c r="E1576" s="58"/>
      <c r="F1576" s="6"/>
      <c r="G1576" s="54"/>
      <c r="H1576" s="6"/>
      <c r="I1576" s="64"/>
    </row>
    <row r="1577" spans="1:9" s="3" customFormat="1">
      <c r="A1577" s="221"/>
      <c r="B1577" s="5"/>
      <c r="C1577" s="33"/>
      <c r="D1577" s="75"/>
      <c r="E1577" s="58"/>
      <c r="F1577" s="6"/>
      <c r="G1577" s="54"/>
      <c r="H1577" s="6"/>
      <c r="I1577" s="64"/>
    </row>
    <row r="1578" spans="1:9" s="3" customFormat="1">
      <c r="A1578" s="221"/>
      <c r="B1578" s="11"/>
      <c r="C1578" s="34"/>
      <c r="D1578" s="76"/>
      <c r="E1578" s="59"/>
      <c r="F1578" s="192"/>
      <c r="G1578" s="53"/>
      <c r="H1578" s="192"/>
      <c r="I1578" s="64"/>
    </row>
    <row r="1579" spans="1:9" s="3" customFormat="1">
      <c r="A1579" s="221"/>
      <c r="B1579" s="9"/>
      <c r="C1579" s="10"/>
      <c r="D1579" s="55"/>
      <c r="E1579" s="58"/>
      <c r="F1579" s="192"/>
      <c r="G1579" s="53"/>
      <c r="H1579" s="192"/>
      <c r="I1579" s="64"/>
    </row>
    <row r="1580" spans="1:9" s="3" customFormat="1">
      <c r="A1580" s="221"/>
      <c r="B1580" s="11"/>
      <c r="C1580" s="34"/>
      <c r="D1580" s="76"/>
      <c r="E1580" s="58"/>
      <c r="F1580" s="6"/>
      <c r="G1580" s="54"/>
      <c r="H1580" s="6"/>
      <c r="I1580" s="64"/>
    </row>
    <row r="1581" spans="1:9" s="3" customFormat="1">
      <c r="A1581" s="221"/>
      <c r="B1581" s="5"/>
      <c r="C1581" s="33"/>
      <c r="D1581" s="75"/>
      <c r="E1581" s="58"/>
      <c r="F1581" s="6"/>
      <c r="G1581" s="54"/>
      <c r="H1581" s="6"/>
      <c r="I1581" s="64"/>
    </row>
    <row r="1582" spans="1:9" s="3" customFormat="1">
      <c r="A1582" s="221"/>
      <c r="B1582" s="11"/>
      <c r="C1582" s="34"/>
      <c r="D1582" s="76"/>
      <c r="E1582" s="59"/>
      <c r="F1582" s="192"/>
      <c r="G1582" s="53"/>
      <c r="H1582" s="192"/>
      <c r="I1582" s="64"/>
    </row>
    <row r="1583" spans="1:9" s="12" customFormat="1">
      <c r="A1583" s="221"/>
      <c r="B1583" s="9"/>
      <c r="C1583" s="10"/>
      <c r="D1583" s="55"/>
      <c r="E1583" s="59"/>
      <c r="F1583" s="192"/>
      <c r="G1583" s="53"/>
      <c r="H1583" s="192"/>
      <c r="I1583" s="65"/>
    </row>
    <row r="1584" spans="1:9" s="7" customFormat="1">
      <c r="A1584" s="222"/>
      <c r="B1584" s="5"/>
      <c r="C1584" s="33"/>
      <c r="D1584" s="75"/>
      <c r="E1584" s="58"/>
      <c r="F1584" s="6"/>
      <c r="G1584" s="54"/>
      <c r="H1584" s="6"/>
      <c r="I1584" s="66"/>
    </row>
    <row r="1585" spans="1:9" s="7" customFormat="1">
      <c r="A1585" s="222"/>
      <c r="B1585" s="5"/>
      <c r="C1585" s="33"/>
      <c r="D1585" s="75"/>
      <c r="E1585" s="58"/>
      <c r="F1585" s="6"/>
      <c r="G1585" s="54"/>
      <c r="H1585" s="6"/>
      <c r="I1585" s="66"/>
    </row>
    <row r="1586" spans="1:9" s="7" customFormat="1">
      <c r="A1586" s="222"/>
      <c r="B1586" s="5"/>
      <c r="C1586" s="33"/>
      <c r="D1586" s="75"/>
      <c r="E1586" s="58"/>
      <c r="F1586" s="6"/>
      <c r="G1586" s="54"/>
      <c r="H1586" s="6"/>
      <c r="I1586" s="66"/>
    </row>
    <row r="1587" spans="1:9" s="3" customFormat="1">
      <c r="A1587" s="221"/>
      <c r="B1587" s="9"/>
      <c r="C1587" s="10"/>
      <c r="D1587" s="55"/>
      <c r="E1587" s="58"/>
      <c r="F1587" s="6"/>
      <c r="G1587" s="54"/>
      <c r="H1587" s="6"/>
      <c r="I1587" s="64"/>
    </row>
    <row r="1588" spans="1:9" s="3" customFormat="1">
      <c r="A1588" s="221"/>
      <c r="B1588" s="9"/>
      <c r="C1588" s="10"/>
      <c r="D1588" s="55"/>
      <c r="E1588" s="60"/>
      <c r="F1588" s="192"/>
      <c r="G1588" s="53"/>
      <c r="H1588" s="192"/>
      <c r="I1588" s="64"/>
    </row>
    <row r="1589" spans="1:9" s="3" customFormat="1">
      <c r="A1589" s="221"/>
      <c r="B1589" s="9"/>
      <c r="C1589" s="10"/>
      <c r="D1589" s="55"/>
      <c r="E1589" s="59"/>
      <c r="F1589" s="192"/>
      <c r="G1589" s="53"/>
      <c r="H1589" s="192"/>
      <c r="I1589" s="64"/>
    </row>
    <row r="1590" spans="1:9" s="3" customFormat="1">
      <c r="A1590" s="221"/>
      <c r="B1590" s="11"/>
      <c r="C1590" s="34"/>
      <c r="D1590" s="76"/>
      <c r="E1590" s="59"/>
      <c r="F1590" s="192"/>
      <c r="G1590" s="53"/>
      <c r="H1590" s="192"/>
      <c r="I1590" s="64"/>
    </row>
    <row r="1591" spans="1:9" s="3" customFormat="1">
      <c r="A1591" s="221"/>
      <c r="B1591" s="5"/>
      <c r="C1591" s="33"/>
      <c r="D1591" s="75"/>
      <c r="E1591" s="58"/>
      <c r="F1591" s="6"/>
      <c r="G1591" s="54"/>
      <c r="H1591" s="6"/>
      <c r="I1591" s="64"/>
    </row>
    <row r="1592" spans="1:9" s="3" customFormat="1">
      <c r="A1592" s="221"/>
      <c r="B1592" s="11"/>
      <c r="C1592" s="34"/>
      <c r="D1592" s="76"/>
      <c r="E1592" s="59"/>
      <c r="F1592" s="192"/>
      <c r="G1592" s="53"/>
      <c r="H1592" s="192"/>
      <c r="I1592" s="64"/>
    </row>
    <row r="1593" spans="1:9" s="3" customFormat="1">
      <c r="A1593" s="221"/>
      <c r="B1593" s="9"/>
      <c r="C1593" s="10"/>
      <c r="D1593" s="55"/>
      <c r="E1593" s="59"/>
      <c r="F1593" s="192"/>
      <c r="G1593" s="53"/>
      <c r="H1593" s="192"/>
      <c r="I1593" s="64"/>
    </row>
    <row r="1594" spans="1:9" s="3" customFormat="1">
      <c r="A1594" s="221"/>
      <c r="B1594" s="11"/>
      <c r="C1594" s="34"/>
      <c r="D1594" s="76"/>
      <c r="E1594" s="59"/>
      <c r="F1594" s="192"/>
      <c r="G1594" s="53"/>
      <c r="H1594" s="192"/>
      <c r="I1594" s="64"/>
    </row>
    <row r="1595" spans="1:9" s="3" customFormat="1">
      <c r="A1595" s="221"/>
      <c r="B1595" s="5"/>
      <c r="C1595" s="33"/>
      <c r="D1595" s="75"/>
      <c r="E1595" s="58"/>
      <c r="F1595" s="6"/>
      <c r="G1595" s="54"/>
      <c r="H1595" s="6"/>
      <c r="I1595" s="64"/>
    </row>
    <row r="1596" spans="1:9" s="3" customFormat="1">
      <c r="A1596" s="221"/>
      <c r="B1596" s="11"/>
      <c r="C1596" s="34"/>
      <c r="D1596" s="76"/>
      <c r="E1596" s="59"/>
      <c r="F1596" s="192"/>
      <c r="G1596" s="53"/>
      <c r="H1596" s="192"/>
      <c r="I1596" s="64"/>
    </row>
    <row r="1597" spans="1:9" s="12" customFormat="1">
      <c r="A1597" s="221"/>
      <c r="B1597" s="9"/>
      <c r="C1597" s="10"/>
      <c r="D1597" s="55"/>
      <c r="E1597" s="60"/>
      <c r="F1597" s="192"/>
      <c r="G1597" s="53"/>
      <c r="H1597" s="192"/>
      <c r="I1597" s="65"/>
    </row>
    <row r="1598" spans="1:9" s="3" customFormat="1">
      <c r="A1598" s="221"/>
      <c r="B1598" s="5"/>
      <c r="C1598" s="33"/>
      <c r="D1598" s="75"/>
      <c r="E1598" s="57"/>
      <c r="F1598" s="6"/>
      <c r="G1598" s="54"/>
      <c r="H1598" s="6"/>
      <c r="I1598" s="64"/>
    </row>
    <row r="1599" spans="1:9" s="3" customFormat="1">
      <c r="A1599" s="221"/>
      <c r="B1599" s="5"/>
      <c r="C1599" s="33"/>
      <c r="D1599" s="75"/>
      <c r="E1599" s="57"/>
      <c r="F1599" s="6"/>
      <c r="G1599" s="54"/>
      <c r="H1599" s="6"/>
      <c r="I1599" s="64"/>
    </row>
    <row r="1600" spans="1:9" s="3" customFormat="1">
      <c r="A1600" s="221"/>
      <c r="B1600" s="5"/>
      <c r="C1600" s="33"/>
      <c r="D1600" s="75"/>
      <c r="E1600" s="57"/>
      <c r="F1600" s="6"/>
      <c r="G1600" s="54"/>
      <c r="H1600" s="6"/>
      <c r="I1600" s="64"/>
    </row>
    <row r="1601" spans="1:9" s="3" customFormat="1">
      <c r="A1601" s="221"/>
      <c r="B1601" s="9"/>
      <c r="C1601" s="10"/>
      <c r="D1601" s="55"/>
      <c r="E1601" s="57"/>
      <c r="F1601" s="6"/>
      <c r="G1601" s="54"/>
      <c r="H1601" s="6"/>
      <c r="I1601" s="64"/>
    </row>
    <row r="1602" spans="1:9" s="3" customFormat="1">
      <c r="A1602" s="221"/>
      <c r="B1602" s="9"/>
      <c r="C1602" s="10"/>
      <c r="D1602" s="55"/>
      <c r="E1602" s="57"/>
      <c r="F1602" s="6"/>
      <c r="G1602" s="54"/>
      <c r="H1602" s="6"/>
      <c r="I1602" s="64"/>
    </row>
    <row r="1603" spans="1:9" s="3" customFormat="1">
      <c r="A1603" s="221"/>
      <c r="B1603" s="11"/>
      <c r="C1603" s="34"/>
      <c r="D1603" s="76"/>
      <c r="E1603" s="57"/>
      <c r="F1603" s="6"/>
      <c r="G1603" s="54"/>
      <c r="H1603" s="6"/>
      <c r="I1603" s="64"/>
    </row>
    <row r="1604" spans="1:9" s="3" customFormat="1">
      <c r="A1604" s="221"/>
      <c r="B1604" s="5"/>
      <c r="C1604" s="33"/>
      <c r="D1604" s="75"/>
      <c r="E1604" s="57"/>
      <c r="F1604" s="6"/>
      <c r="G1604" s="54"/>
      <c r="H1604" s="6"/>
      <c r="I1604" s="64"/>
    </row>
    <row r="1605" spans="1:9" s="3" customFormat="1">
      <c r="A1605" s="221"/>
      <c r="B1605" s="11"/>
      <c r="C1605" s="34"/>
      <c r="D1605" s="76"/>
      <c r="E1605" s="57"/>
      <c r="F1605" s="6"/>
      <c r="G1605" s="54"/>
      <c r="H1605" s="6"/>
      <c r="I1605" s="64"/>
    </row>
    <row r="1606" spans="1:9" s="3" customFormat="1">
      <c r="A1606" s="221"/>
      <c r="B1606" s="9"/>
      <c r="C1606" s="10"/>
      <c r="D1606" s="55"/>
      <c r="E1606" s="57"/>
      <c r="F1606" s="6"/>
      <c r="G1606" s="54"/>
      <c r="H1606" s="6"/>
      <c r="I1606" s="64"/>
    </row>
    <row r="1607" spans="1:9" s="3" customFormat="1">
      <c r="A1607" s="221"/>
      <c r="B1607" s="11"/>
      <c r="C1607" s="34"/>
      <c r="D1607" s="76"/>
      <c r="E1607" s="57"/>
      <c r="F1607" s="6"/>
      <c r="G1607" s="54"/>
      <c r="H1607" s="6"/>
      <c r="I1607" s="64"/>
    </row>
    <row r="1608" spans="1:9" s="3" customFormat="1">
      <c r="A1608" s="221"/>
      <c r="B1608" s="5"/>
      <c r="C1608" s="33"/>
      <c r="D1608" s="75"/>
      <c r="E1608" s="57"/>
      <c r="F1608" s="6"/>
      <c r="G1608" s="54"/>
      <c r="H1608" s="6"/>
      <c r="I1608" s="64"/>
    </row>
    <row r="1609" spans="1:9" s="3" customFormat="1">
      <c r="A1609" s="221"/>
      <c r="B1609" s="11"/>
      <c r="C1609" s="34"/>
      <c r="D1609" s="76"/>
      <c r="E1609" s="57"/>
      <c r="F1609" s="6"/>
      <c r="G1609" s="54"/>
      <c r="H1609" s="6"/>
      <c r="I1609" s="64"/>
    </row>
    <row r="1610" spans="1:9" s="3" customFormat="1">
      <c r="A1610" s="221"/>
      <c r="B1610" s="9"/>
      <c r="C1610" s="10"/>
      <c r="D1610" s="55"/>
      <c r="E1610" s="57"/>
      <c r="F1610" s="6"/>
      <c r="G1610" s="54"/>
      <c r="H1610" s="6"/>
      <c r="I1610" s="64"/>
    </row>
    <row r="1611" spans="1:9" s="3" customFormat="1">
      <c r="A1611" s="221"/>
      <c r="B1611" s="5"/>
      <c r="C1611" s="33"/>
      <c r="D1611" s="75"/>
      <c r="E1611" s="57"/>
      <c r="F1611" s="6"/>
      <c r="G1611" s="54"/>
      <c r="H1611" s="6"/>
      <c r="I1611" s="64"/>
    </row>
    <row r="1612" spans="1:9" s="3" customFormat="1">
      <c r="A1612" s="221"/>
      <c r="B1612" s="5"/>
      <c r="C1612" s="33"/>
      <c r="D1612" s="75"/>
      <c r="E1612" s="57"/>
      <c r="F1612" s="6"/>
      <c r="G1612" s="54"/>
      <c r="H1612" s="6"/>
      <c r="I1612" s="64"/>
    </row>
    <row r="1613" spans="1:9" s="3" customFormat="1">
      <c r="A1613" s="221"/>
      <c r="B1613" s="5"/>
      <c r="C1613" s="33"/>
      <c r="D1613" s="75"/>
      <c r="E1613" s="57"/>
      <c r="F1613" s="6"/>
      <c r="G1613" s="54"/>
      <c r="H1613" s="6"/>
      <c r="I1613" s="64"/>
    </row>
    <row r="1614" spans="1:9" s="3" customFormat="1">
      <c r="A1614" s="221"/>
      <c r="B1614" s="9"/>
      <c r="C1614" s="10"/>
      <c r="D1614" s="55"/>
      <c r="E1614" s="60"/>
      <c r="F1614" s="6"/>
      <c r="G1614" s="54"/>
      <c r="H1614" s="6"/>
      <c r="I1614" s="64"/>
    </row>
    <row r="1615" spans="1:9" s="3" customFormat="1">
      <c r="A1615" s="221"/>
      <c r="B1615" s="9"/>
      <c r="C1615" s="10"/>
      <c r="D1615" s="55"/>
      <c r="E1615" s="57"/>
      <c r="F1615" s="6"/>
      <c r="G1615" s="54"/>
      <c r="H1615" s="6"/>
      <c r="I1615" s="64"/>
    </row>
    <row r="1616" spans="1:9" s="3" customFormat="1">
      <c r="A1616" s="221"/>
      <c r="B1616" s="11"/>
      <c r="C1616" s="34"/>
      <c r="D1616" s="76"/>
      <c r="E1616" s="57"/>
      <c r="F1616" s="6"/>
      <c r="G1616" s="54"/>
      <c r="H1616" s="6"/>
      <c r="I1616" s="64"/>
    </row>
    <row r="1617" spans="1:9" s="3" customFormat="1">
      <c r="A1617" s="221"/>
      <c r="B1617" s="5"/>
      <c r="C1617" s="33"/>
      <c r="D1617" s="75"/>
      <c r="E1617" s="57"/>
      <c r="F1617" s="6"/>
      <c r="G1617" s="54"/>
      <c r="H1617" s="6"/>
      <c r="I1617" s="64"/>
    </row>
    <row r="1618" spans="1:9" s="3" customFormat="1">
      <c r="A1618" s="221"/>
      <c r="B1618" s="11"/>
      <c r="C1618" s="34"/>
      <c r="D1618" s="76"/>
      <c r="E1618" s="57"/>
      <c r="F1618" s="6"/>
      <c r="G1618" s="54"/>
      <c r="H1618" s="6"/>
      <c r="I1618" s="64"/>
    </row>
    <row r="1619" spans="1:9" s="3" customFormat="1">
      <c r="A1619" s="221"/>
      <c r="B1619" s="9"/>
      <c r="C1619" s="10"/>
      <c r="D1619" s="55"/>
      <c r="E1619" s="57"/>
      <c r="F1619" s="6"/>
      <c r="G1619" s="54"/>
      <c r="H1619" s="6"/>
      <c r="I1619" s="64"/>
    </row>
    <row r="1620" spans="1:9" s="3" customFormat="1">
      <c r="A1620" s="221"/>
      <c r="B1620" s="11"/>
      <c r="C1620" s="34"/>
      <c r="D1620" s="76"/>
      <c r="E1620" s="57"/>
      <c r="F1620" s="6"/>
      <c r="G1620" s="54"/>
      <c r="H1620" s="6"/>
      <c r="I1620" s="64"/>
    </row>
    <row r="1621" spans="1:9" s="3" customFormat="1">
      <c r="A1621" s="221"/>
      <c r="B1621" s="5"/>
      <c r="C1621" s="33"/>
      <c r="D1621" s="75"/>
      <c r="E1621" s="57"/>
      <c r="F1621" s="6"/>
      <c r="G1621" s="54"/>
      <c r="H1621" s="6"/>
      <c r="I1621" s="64"/>
    </row>
    <row r="1622" spans="1:9" s="3" customFormat="1">
      <c r="A1622" s="221"/>
      <c r="B1622" s="11"/>
      <c r="C1622" s="34"/>
      <c r="D1622" s="76"/>
      <c r="E1622" s="57"/>
      <c r="F1622" s="6"/>
      <c r="G1622" s="54"/>
      <c r="H1622" s="6"/>
      <c r="I1622" s="64"/>
    </row>
    <row r="1623" spans="1:9" s="3" customFormat="1">
      <c r="A1623" s="221"/>
      <c r="B1623" s="9"/>
      <c r="C1623" s="10"/>
      <c r="D1623" s="55"/>
      <c r="E1623" s="57"/>
      <c r="F1623" s="6"/>
      <c r="G1623" s="54"/>
      <c r="H1623" s="6"/>
      <c r="I1623" s="64"/>
    </row>
    <row r="1624" spans="1:9" s="3" customFormat="1">
      <c r="A1624" s="221"/>
      <c r="B1624" s="5"/>
      <c r="C1624" s="33"/>
      <c r="D1624" s="75"/>
      <c r="E1624" s="57"/>
      <c r="F1624" s="6"/>
      <c r="G1624" s="54"/>
      <c r="H1624" s="6"/>
      <c r="I1624" s="64"/>
    </row>
    <row r="1625" spans="1:9" s="3" customFormat="1">
      <c r="A1625" s="221"/>
      <c r="B1625" s="5"/>
      <c r="C1625" s="33"/>
      <c r="D1625" s="75"/>
      <c r="E1625" s="57"/>
      <c r="F1625" s="6"/>
      <c r="G1625" s="54"/>
      <c r="H1625" s="6"/>
      <c r="I1625" s="64"/>
    </row>
    <row r="1626" spans="1:9" s="3" customFormat="1">
      <c r="A1626" s="221"/>
      <c r="B1626" s="5"/>
      <c r="C1626" s="33"/>
      <c r="D1626" s="75"/>
      <c r="E1626" s="57"/>
      <c r="F1626" s="6"/>
      <c r="G1626" s="54"/>
      <c r="H1626" s="6"/>
      <c r="I1626" s="64"/>
    </row>
    <row r="1627" spans="1:9" s="3" customFormat="1">
      <c r="A1627" s="221"/>
      <c r="B1627" s="9"/>
      <c r="C1627" s="10"/>
      <c r="D1627" s="55"/>
      <c r="E1627" s="60"/>
      <c r="F1627" s="6"/>
      <c r="G1627" s="54"/>
      <c r="H1627" s="6"/>
      <c r="I1627" s="64"/>
    </row>
    <row r="1628" spans="1:9" s="3" customFormat="1">
      <c r="A1628" s="221"/>
      <c r="B1628" s="9"/>
      <c r="C1628" s="10"/>
      <c r="D1628" s="55"/>
      <c r="E1628" s="57"/>
      <c r="F1628" s="6"/>
      <c r="G1628" s="54"/>
      <c r="H1628" s="6"/>
      <c r="I1628" s="64"/>
    </row>
    <row r="1629" spans="1:9" s="3" customFormat="1">
      <c r="A1629" s="221"/>
      <c r="B1629" s="11"/>
      <c r="C1629" s="34"/>
      <c r="D1629" s="76"/>
      <c r="E1629" s="57"/>
      <c r="F1629" s="6"/>
      <c r="G1629" s="54"/>
      <c r="H1629" s="6"/>
      <c r="I1629" s="64"/>
    </row>
    <row r="1630" spans="1:9" s="3" customFormat="1">
      <c r="A1630" s="221"/>
      <c r="B1630" s="5"/>
      <c r="C1630" s="33"/>
      <c r="D1630" s="75"/>
      <c r="E1630" s="57"/>
      <c r="F1630" s="6"/>
      <c r="G1630" s="54"/>
      <c r="H1630" s="6"/>
      <c r="I1630" s="64"/>
    </row>
    <row r="1631" spans="1:9" s="3" customFormat="1">
      <c r="A1631" s="221"/>
      <c r="B1631" s="11"/>
      <c r="C1631" s="34"/>
      <c r="D1631" s="76"/>
      <c r="E1631" s="57"/>
      <c r="F1631" s="6"/>
      <c r="G1631" s="54"/>
      <c r="H1631" s="6"/>
      <c r="I1631" s="64"/>
    </row>
    <row r="1632" spans="1:9" s="3" customFormat="1">
      <c r="A1632" s="221"/>
      <c r="B1632" s="9"/>
      <c r="C1632" s="10"/>
      <c r="D1632" s="55"/>
      <c r="E1632" s="57"/>
      <c r="F1632" s="6"/>
      <c r="G1632" s="54"/>
      <c r="H1632" s="6"/>
      <c r="I1632" s="64"/>
    </row>
    <row r="1633" spans="1:9" s="3" customFormat="1">
      <c r="A1633" s="221"/>
      <c r="B1633" s="11"/>
      <c r="C1633" s="34"/>
      <c r="D1633" s="76"/>
      <c r="E1633" s="57"/>
      <c r="F1633" s="6"/>
      <c r="G1633" s="54"/>
      <c r="H1633" s="6"/>
      <c r="I1633" s="64"/>
    </row>
    <row r="1634" spans="1:9" s="3" customFormat="1">
      <c r="A1634" s="221"/>
      <c r="B1634" s="5"/>
      <c r="C1634" s="33"/>
      <c r="D1634" s="75"/>
      <c r="E1634" s="57"/>
      <c r="F1634" s="6"/>
      <c r="G1634" s="54"/>
      <c r="H1634" s="6"/>
      <c r="I1634" s="64"/>
    </row>
    <row r="1635" spans="1:9" s="3" customFormat="1">
      <c r="A1635" s="221"/>
      <c r="B1635" s="11"/>
      <c r="C1635" s="34"/>
      <c r="D1635" s="76"/>
      <c r="E1635" s="57"/>
      <c r="F1635" s="6"/>
      <c r="G1635" s="54"/>
      <c r="H1635" s="6"/>
      <c r="I1635" s="64"/>
    </row>
    <row r="1636" spans="1:9" s="3" customFormat="1">
      <c r="A1636" s="221"/>
      <c r="B1636" s="9"/>
      <c r="C1636" s="10"/>
      <c r="D1636" s="55"/>
      <c r="E1636" s="57"/>
      <c r="F1636" s="6"/>
      <c r="G1636" s="54"/>
      <c r="H1636" s="6"/>
      <c r="I1636" s="64"/>
    </row>
    <row r="1637" spans="1:9" s="3" customFormat="1">
      <c r="A1637" s="221"/>
      <c r="B1637" s="5"/>
      <c r="C1637" s="33"/>
      <c r="D1637" s="75"/>
      <c r="E1637" s="57"/>
      <c r="F1637" s="6"/>
      <c r="G1637" s="54"/>
      <c r="H1637" s="6"/>
      <c r="I1637" s="64"/>
    </row>
    <row r="1638" spans="1:9" s="3" customFormat="1">
      <c r="A1638" s="221"/>
      <c r="B1638" s="5"/>
      <c r="C1638" s="33"/>
      <c r="D1638" s="75"/>
      <c r="E1638" s="57"/>
      <c r="F1638" s="6"/>
      <c r="G1638" s="54"/>
      <c r="H1638" s="6"/>
      <c r="I1638" s="64"/>
    </row>
    <row r="1639" spans="1:9" s="3" customFormat="1">
      <c r="A1639" s="221"/>
      <c r="B1639" s="5"/>
      <c r="C1639" s="33"/>
      <c r="D1639" s="75"/>
      <c r="E1639" s="57"/>
      <c r="F1639" s="6"/>
      <c r="G1639" s="54"/>
      <c r="H1639" s="6"/>
      <c r="I1639" s="64"/>
    </row>
    <row r="1640" spans="1:9" s="3" customFormat="1">
      <c r="A1640" s="221"/>
      <c r="B1640" s="9"/>
      <c r="C1640" s="10"/>
      <c r="D1640" s="55"/>
      <c r="E1640" s="60"/>
      <c r="F1640" s="6"/>
      <c r="G1640" s="54"/>
      <c r="H1640" s="6"/>
      <c r="I1640" s="64"/>
    </row>
    <row r="1641" spans="1:9" s="3" customFormat="1">
      <c r="A1641" s="221"/>
      <c r="B1641" s="9"/>
      <c r="C1641" s="10"/>
      <c r="D1641" s="55"/>
      <c r="E1641" s="57"/>
      <c r="F1641" s="6"/>
      <c r="G1641" s="54"/>
      <c r="H1641" s="6"/>
      <c r="I1641" s="64"/>
    </row>
    <row r="1642" spans="1:9" s="3" customFormat="1">
      <c r="A1642" s="221"/>
      <c r="B1642" s="11"/>
      <c r="C1642" s="34"/>
      <c r="D1642" s="76"/>
      <c r="E1642" s="57"/>
      <c r="F1642" s="6"/>
      <c r="G1642" s="54"/>
      <c r="H1642" s="6"/>
      <c r="I1642" s="64"/>
    </row>
    <row r="1643" spans="1:9" s="3" customFormat="1">
      <c r="A1643" s="221"/>
      <c r="B1643" s="5"/>
      <c r="C1643" s="33"/>
      <c r="D1643" s="75"/>
      <c r="E1643" s="57"/>
      <c r="F1643" s="6"/>
      <c r="G1643" s="54"/>
      <c r="H1643" s="6"/>
      <c r="I1643" s="64"/>
    </row>
    <row r="1644" spans="1:9" s="3" customFormat="1">
      <c r="A1644" s="221"/>
      <c r="B1644" s="11"/>
      <c r="C1644" s="34"/>
      <c r="D1644" s="76"/>
      <c r="E1644" s="57"/>
      <c r="F1644" s="6"/>
      <c r="G1644" s="54"/>
      <c r="H1644" s="6"/>
      <c r="I1644" s="64"/>
    </row>
    <row r="1645" spans="1:9" s="3" customFormat="1">
      <c r="A1645" s="221"/>
      <c r="B1645" s="9"/>
      <c r="C1645" s="10"/>
      <c r="D1645" s="55"/>
      <c r="E1645" s="57"/>
      <c r="F1645" s="6"/>
      <c r="G1645" s="54"/>
      <c r="H1645" s="6"/>
      <c r="I1645" s="64"/>
    </row>
    <row r="1646" spans="1:9" s="3" customFormat="1">
      <c r="A1646" s="221"/>
      <c r="B1646" s="11"/>
      <c r="C1646" s="34"/>
      <c r="D1646" s="76"/>
      <c r="E1646" s="57"/>
      <c r="F1646" s="6"/>
      <c r="G1646" s="54"/>
      <c r="H1646" s="6"/>
      <c r="I1646" s="64"/>
    </row>
    <row r="1647" spans="1:9" s="3" customFormat="1">
      <c r="A1647" s="221"/>
      <c r="B1647" s="5"/>
      <c r="C1647" s="33"/>
      <c r="D1647" s="75"/>
      <c r="E1647" s="57"/>
      <c r="F1647" s="6"/>
      <c r="G1647" s="54"/>
      <c r="H1647" s="6"/>
      <c r="I1647" s="64"/>
    </row>
    <row r="1648" spans="1:9" s="3" customFormat="1">
      <c r="A1648" s="221"/>
      <c r="B1648" s="11"/>
      <c r="C1648" s="34"/>
      <c r="D1648" s="76"/>
      <c r="E1648" s="57"/>
      <c r="F1648" s="6"/>
      <c r="G1648" s="54"/>
      <c r="H1648" s="6"/>
      <c r="I1648" s="64"/>
    </row>
    <row r="1649" spans="1:9" s="3" customFormat="1">
      <c r="A1649" s="221"/>
      <c r="B1649" s="9"/>
      <c r="C1649" s="10"/>
      <c r="D1649" s="55"/>
      <c r="E1649" s="57"/>
      <c r="F1649" s="6"/>
      <c r="G1649" s="54"/>
      <c r="H1649" s="6"/>
      <c r="I1649" s="64"/>
    </row>
    <row r="1650" spans="1:9" s="3" customFormat="1">
      <c r="A1650" s="221"/>
      <c r="B1650" s="5"/>
      <c r="C1650" s="33"/>
      <c r="D1650" s="75"/>
      <c r="E1650" s="57"/>
      <c r="F1650" s="6"/>
      <c r="G1650" s="54"/>
      <c r="H1650" s="6"/>
      <c r="I1650" s="64"/>
    </row>
    <row r="1651" spans="1:9" s="3" customFormat="1">
      <c r="A1651" s="221"/>
      <c r="B1651" s="5"/>
      <c r="C1651" s="33"/>
      <c r="D1651" s="75"/>
      <c r="E1651" s="57"/>
      <c r="F1651" s="6"/>
      <c r="G1651" s="54"/>
      <c r="H1651" s="6"/>
      <c r="I1651" s="64"/>
    </row>
    <row r="1652" spans="1:9" s="3" customFormat="1">
      <c r="A1652" s="221"/>
      <c r="B1652" s="5"/>
      <c r="C1652" s="33"/>
      <c r="D1652" s="75"/>
      <c r="E1652" s="57"/>
      <c r="F1652" s="6"/>
      <c r="G1652" s="54"/>
      <c r="H1652" s="6"/>
      <c r="I1652" s="64"/>
    </row>
    <row r="1653" spans="1:9" s="3" customFormat="1">
      <c r="A1653" s="221"/>
      <c r="B1653" s="9"/>
      <c r="C1653" s="33"/>
      <c r="D1653" s="75"/>
      <c r="E1653" s="60"/>
      <c r="F1653" s="6"/>
      <c r="G1653" s="54"/>
      <c r="H1653" s="6"/>
      <c r="I1653" s="64"/>
    </row>
    <row r="1654" spans="1:9" s="3" customFormat="1">
      <c r="A1654" s="221"/>
      <c r="B1654" s="9"/>
      <c r="C1654" s="10"/>
      <c r="D1654" s="55"/>
      <c r="E1654" s="57"/>
      <c r="F1654" s="6"/>
      <c r="G1654" s="54"/>
      <c r="H1654" s="6"/>
      <c r="I1654" s="64"/>
    </row>
    <row r="1655" spans="1:9" s="3" customFormat="1">
      <c r="A1655" s="221"/>
      <c r="B1655" s="11"/>
      <c r="C1655" s="34"/>
      <c r="D1655" s="76"/>
      <c r="E1655" s="57"/>
      <c r="F1655" s="6"/>
      <c r="G1655" s="54"/>
      <c r="H1655" s="6"/>
      <c r="I1655" s="64"/>
    </row>
    <row r="1656" spans="1:9" s="3" customFormat="1">
      <c r="A1656" s="221"/>
      <c r="B1656" s="5"/>
      <c r="C1656" s="33"/>
      <c r="D1656" s="75"/>
      <c r="E1656" s="57"/>
      <c r="F1656" s="6"/>
      <c r="G1656" s="54"/>
      <c r="H1656" s="6"/>
      <c r="I1656" s="64"/>
    </row>
    <row r="1657" spans="1:9" s="3" customFormat="1">
      <c r="A1657" s="221"/>
      <c r="B1657" s="11"/>
      <c r="C1657" s="34"/>
      <c r="D1657" s="76"/>
      <c r="E1657" s="57"/>
      <c r="F1657" s="6"/>
      <c r="G1657" s="54"/>
      <c r="H1657" s="6"/>
      <c r="I1657" s="64"/>
    </row>
    <row r="1658" spans="1:9" s="3" customFormat="1">
      <c r="A1658" s="221"/>
      <c r="B1658" s="9"/>
      <c r="C1658" s="10"/>
      <c r="D1658" s="55"/>
      <c r="E1658" s="57"/>
      <c r="F1658" s="6"/>
      <c r="G1658" s="54"/>
      <c r="H1658" s="6"/>
      <c r="I1658" s="64"/>
    </row>
    <row r="1659" spans="1:9" s="3" customFormat="1">
      <c r="A1659" s="221"/>
      <c r="B1659" s="11"/>
      <c r="C1659" s="34"/>
      <c r="D1659" s="76"/>
      <c r="E1659" s="57"/>
      <c r="F1659" s="6"/>
      <c r="G1659" s="54"/>
      <c r="H1659" s="6"/>
      <c r="I1659" s="64"/>
    </row>
    <row r="1660" spans="1:9" s="3" customFormat="1">
      <c r="A1660" s="221"/>
      <c r="B1660" s="5"/>
      <c r="C1660" s="33"/>
      <c r="D1660" s="75"/>
      <c r="E1660" s="57"/>
      <c r="F1660" s="6"/>
      <c r="G1660" s="54"/>
      <c r="H1660" s="6"/>
      <c r="I1660" s="64"/>
    </row>
    <row r="1661" spans="1:9" s="3" customFormat="1">
      <c r="A1661" s="221"/>
      <c r="B1661" s="11"/>
      <c r="C1661" s="34"/>
      <c r="D1661" s="76"/>
      <c r="E1661" s="57"/>
      <c r="F1661" s="6"/>
      <c r="G1661" s="54"/>
      <c r="H1661" s="6"/>
      <c r="I1661" s="64"/>
    </row>
    <row r="1662" spans="1:9" s="3" customFormat="1">
      <c r="A1662" s="221"/>
      <c r="B1662" s="9"/>
      <c r="C1662" s="10"/>
      <c r="D1662" s="55"/>
      <c r="E1662" s="57"/>
      <c r="F1662" s="6"/>
      <c r="G1662" s="54"/>
      <c r="H1662" s="6"/>
      <c r="I1662" s="64"/>
    </row>
    <row r="1663" spans="1:9" s="3" customFormat="1">
      <c r="A1663" s="221"/>
      <c r="B1663" s="5"/>
      <c r="C1663" s="33"/>
      <c r="D1663" s="75"/>
      <c r="E1663" s="57"/>
      <c r="F1663" s="6"/>
      <c r="G1663" s="54"/>
      <c r="H1663" s="6"/>
      <c r="I1663" s="64"/>
    </row>
    <row r="1664" spans="1:9" s="3" customFormat="1">
      <c r="A1664" s="221"/>
      <c r="B1664" s="5"/>
      <c r="C1664" s="33"/>
      <c r="D1664" s="75"/>
      <c r="E1664" s="57"/>
      <c r="F1664" s="6"/>
      <c r="G1664" s="54"/>
      <c r="H1664" s="6"/>
      <c r="I1664" s="64"/>
    </row>
    <row r="1665" spans="1:9" s="3" customFormat="1">
      <c r="A1665" s="221"/>
      <c r="B1665" s="5"/>
      <c r="C1665" s="33"/>
      <c r="D1665" s="75"/>
      <c r="E1665" s="57"/>
      <c r="F1665" s="6"/>
      <c r="G1665" s="54"/>
      <c r="H1665" s="6"/>
      <c r="I1665" s="64"/>
    </row>
    <row r="1666" spans="1:9" s="3" customFormat="1">
      <c r="A1666" s="221"/>
      <c r="B1666" s="9"/>
      <c r="C1666" s="33"/>
      <c r="D1666" s="75"/>
      <c r="E1666" s="60"/>
      <c r="F1666" s="6"/>
      <c r="G1666" s="54"/>
      <c r="H1666" s="6"/>
      <c r="I1666" s="64"/>
    </row>
    <row r="1667" spans="1:9" s="3" customFormat="1">
      <c r="A1667" s="221"/>
      <c r="B1667" s="9"/>
      <c r="C1667" s="10"/>
      <c r="D1667" s="55"/>
      <c r="E1667" s="57"/>
      <c r="F1667" s="6"/>
      <c r="G1667" s="54"/>
      <c r="H1667" s="6"/>
      <c r="I1667" s="64"/>
    </row>
    <row r="1668" spans="1:9" s="3" customFormat="1">
      <c r="A1668" s="221"/>
      <c r="B1668" s="11"/>
      <c r="C1668" s="34"/>
      <c r="D1668" s="76"/>
      <c r="E1668" s="57"/>
      <c r="F1668" s="6"/>
      <c r="G1668" s="54"/>
      <c r="H1668" s="6"/>
      <c r="I1668" s="64"/>
    </row>
    <row r="1669" spans="1:9" s="3" customFormat="1">
      <c r="A1669" s="221"/>
      <c r="B1669" s="5"/>
      <c r="C1669" s="33"/>
      <c r="D1669" s="75"/>
      <c r="E1669" s="57"/>
      <c r="F1669" s="6"/>
      <c r="G1669" s="54"/>
      <c r="H1669" s="6"/>
      <c r="I1669" s="64"/>
    </row>
    <row r="1670" spans="1:9" s="3" customFormat="1">
      <c r="A1670" s="221"/>
      <c r="B1670" s="11"/>
      <c r="C1670" s="34"/>
      <c r="D1670" s="76"/>
      <c r="E1670" s="57"/>
      <c r="F1670" s="6"/>
      <c r="G1670" s="54"/>
      <c r="H1670" s="6"/>
      <c r="I1670" s="64"/>
    </row>
    <row r="1671" spans="1:9" s="3" customFormat="1">
      <c r="A1671" s="221"/>
      <c r="B1671" s="9"/>
      <c r="C1671" s="10"/>
      <c r="D1671" s="55"/>
      <c r="E1671" s="57"/>
      <c r="F1671" s="6"/>
      <c r="G1671" s="54"/>
      <c r="H1671" s="6"/>
      <c r="I1671" s="64"/>
    </row>
    <row r="1672" spans="1:9" s="3" customFormat="1">
      <c r="A1672" s="221"/>
      <c r="B1672" s="11"/>
      <c r="C1672" s="34"/>
      <c r="D1672" s="76"/>
      <c r="E1672" s="57"/>
      <c r="F1672" s="6"/>
      <c r="G1672" s="54"/>
      <c r="H1672" s="6"/>
      <c r="I1672" s="64"/>
    </row>
    <row r="1673" spans="1:9" s="3" customFormat="1">
      <c r="A1673" s="221"/>
      <c r="B1673" s="5"/>
      <c r="C1673" s="33"/>
      <c r="D1673" s="75"/>
      <c r="E1673" s="57"/>
      <c r="F1673" s="6"/>
      <c r="G1673" s="54"/>
      <c r="H1673" s="6"/>
      <c r="I1673" s="64"/>
    </row>
    <row r="1674" spans="1:9" s="3" customFormat="1">
      <c r="A1674" s="221"/>
      <c r="B1674" s="11"/>
      <c r="C1674" s="34"/>
      <c r="D1674" s="76"/>
      <c r="E1674" s="57"/>
      <c r="F1674" s="6"/>
      <c r="G1674" s="54"/>
      <c r="H1674" s="6"/>
      <c r="I1674" s="64"/>
    </row>
    <row r="1675" spans="1:9" s="3" customFormat="1">
      <c r="A1675" s="221"/>
      <c r="B1675" s="9"/>
      <c r="C1675" s="10"/>
      <c r="D1675" s="55"/>
      <c r="E1675" s="57"/>
      <c r="F1675" s="6"/>
      <c r="G1675" s="54"/>
      <c r="H1675" s="6"/>
      <c r="I1675" s="64"/>
    </row>
    <row r="1676" spans="1:9" s="3" customFormat="1">
      <c r="A1676" s="221"/>
      <c r="B1676" s="5"/>
      <c r="C1676" s="33"/>
      <c r="D1676" s="75"/>
      <c r="E1676" s="57"/>
      <c r="F1676" s="6"/>
      <c r="G1676" s="54"/>
      <c r="H1676" s="6"/>
      <c r="I1676" s="64"/>
    </row>
    <row r="1677" spans="1:9" s="3" customFormat="1">
      <c r="A1677" s="221"/>
      <c r="B1677" s="5"/>
      <c r="C1677" s="33"/>
      <c r="D1677" s="75"/>
      <c r="E1677" s="57"/>
      <c r="F1677" s="6"/>
      <c r="G1677" s="54"/>
      <c r="H1677" s="6"/>
      <c r="I1677" s="64"/>
    </row>
    <row r="1678" spans="1:9" s="3" customFormat="1">
      <c r="A1678" s="221"/>
      <c r="B1678" s="5"/>
      <c r="C1678" s="33"/>
      <c r="D1678" s="75"/>
      <c r="E1678" s="57"/>
      <c r="F1678" s="6"/>
      <c r="G1678" s="54"/>
      <c r="H1678" s="6"/>
      <c r="I1678" s="64"/>
    </row>
    <row r="1679" spans="1:9" s="3" customFormat="1">
      <c r="A1679" s="221"/>
      <c r="B1679" s="9"/>
      <c r="C1679" s="33"/>
      <c r="D1679" s="75"/>
      <c r="E1679" s="60"/>
      <c r="F1679" s="6"/>
      <c r="G1679" s="54"/>
      <c r="H1679" s="6"/>
      <c r="I1679" s="64"/>
    </row>
    <row r="1680" spans="1:9" s="3" customFormat="1">
      <c r="A1680" s="221"/>
      <c r="B1680" s="9"/>
      <c r="C1680" s="10"/>
      <c r="D1680" s="55"/>
      <c r="E1680" s="57"/>
      <c r="F1680" s="6"/>
      <c r="G1680" s="54"/>
      <c r="H1680" s="6"/>
      <c r="I1680" s="64"/>
    </row>
    <row r="1681" spans="1:9" s="3" customFormat="1">
      <c r="A1681" s="221"/>
      <c r="B1681" s="11"/>
      <c r="C1681" s="34"/>
      <c r="D1681" s="76"/>
      <c r="E1681" s="57"/>
      <c r="F1681" s="6"/>
      <c r="G1681" s="54"/>
      <c r="H1681" s="6"/>
      <c r="I1681" s="64"/>
    </row>
    <row r="1682" spans="1:9" s="3" customFormat="1">
      <c r="A1682" s="221"/>
      <c r="B1682" s="5"/>
      <c r="C1682" s="33"/>
      <c r="D1682" s="75"/>
      <c r="E1682" s="57"/>
      <c r="F1682" s="6"/>
      <c r="G1682" s="54"/>
      <c r="H1682" s="6"/>
      <c r="I1682" s="64"/>
    </row>
    <row r="1683" spans="1:9" s="3" customFormat="1">
      <c r="A1683" s="221"/>
      <c r="B1683" s="11"/>
      <c r="C1683" s="34"/>
      <c r="D1683" s="76"/>
      <c r="E1683" s="57"/>
      <c r="F1683" s="6"/>
      <c r="G1683" s="54"/>
      <c r="H1683" s="6"/>
      <c r="I1683" s="64"/>
    </row>
    <row r="1684" spans="1:9" s="3" customFormat="1">
      <c r="A1684" s="221"/>
      <c r="B1684" s="9"/>
      <c r="C1684" s="10"/>
      <c r="D1684" s="55"/>
      <c r="E1684" s="57"/>
      <c r="F1684" s="6"/>
      <c r="G1684" s="54"/>
      <c r="H1684" s="6"/>
      <c r="I1684" s="64"/>
    </row>
    <row r="1685" spans="1:9" s="3" customFormat="1">
      <c r="A1685" s="221"/>
      <c r="B1685" s="11"/>
      <c r="C1685" s="34"/>
      <c r="D1685" s="76"/>
      <c r="E1685" s="57"/>
      <c r="F1685" s="6"/>
      <c r="G1685" s="54"/>
      <c r="H1685" s="6"/>
      <c r="I1685" s="64"/>
    </row>
    <row r="1686" spans="1:9" s="3" customFormat="1">
      <c r="A1686" s="221"/>
      <c r="B1686" s="5"/>
      <c r="C1686" s="33"/>
      <c r="D1686" s="75"/>
      <c r="E1686" s="57"/>
      <c r="F1686" s="6"/>
      <c r="G1686" s="54"/>
      <c r="H1686" s="6"/>
      <c r="I1686" s="64"/>
    </row>
    <row r="1687" spans="1:9" s="3" customFormat="1">
      <c r="A1687" s="221"/>
      <c r="B1687" s="11"/>
      <c r="C1687" s="34"/>
      <c r="D1687" s="76"/>
      <c r="E1687" s="57"/>
      <c r="F1687" s="6"/>
      <c r="G1687" s="54"/>
      <c r="H1687" s="6"/>
      <c r="I1687" s="64"/>
    </row>
    <row r="1688" spans="1:9" s="3" customFormat="1">
      <c r="A1688" s="221"/>
      <c r="B1688" s="9"/>
      <c r="C1688" s="10"/>
      <c r="D1688" s="55"/>
      <c r="E1688" s="57"/>
      <c r="F1688" s="6"/>
      <c r="G1688" s="54"/>
      <c r="H1688" s="6"/>
      <c r="I1688" s="64"/>
    </row>
    <row r="1689" spans="1:9" s="3" customFormat="1">
      <c r="A1689" s="221"/>
      <c r="B1689" s="5"/>
      <c r="C1689" s="33"/>
      <c r="D1689" s="75"/>
      <c r="E1689" s="57"/>
      <c r="F1689" s="6"/>
      <c r="G1689" s="54"/>
      <c r="H1689" s="6"/>
      <c r="I1689" s="64"/>
    </row>
    <row r="1690" spans="1:9" s="3" customFormat="1">
      <c r="A1690" s="221"/>
      <c r="B1690" s="5"/>
      <c r="C1690" s="33"/>
      <c r="D1690" s="75"/>
      <c r="E1690" s="57"/>
      <c r="F1690" s="6"/>
      <c r="G1690" s="54"/>
      <c r="H1690" s="6"/>
      <c r="I1690" s="64"/>
    </row>
    <row r="1691" spans="1:9" s="3" customFormat="1">
      <c r="A1691" s="221"/>
      <c r="B1691" s="5"/>
      <c r="C1691" s="33"/>
      <c r="D1691" s="75"/>
      <c r="E1691" s="57"/>
      <c r="F1691" s="6"/>
      <c r="G1691" s="54"/>
      <c r="H1691" s="6"/>
      <c r="I1691" s="64"/>
    </row>
    <row r="1692" spans="1:9" s="3" customFormat="1">
      <c r="A1692" s="221"/>
      <c r="B1692" s="9"/>
      <c r="C1692" s="33"/>
      <c r="D1692" s="75"/>
      <c r="E1692" s="60"/>
      <c r="F1692" s="6"/>
      <c r="G1692" s="54"/>
      <c r="H1692" s="6"/>
      <c r="I1692" s="64"/>
    </row>
    <row r="1693" spans="1:9" s="3" customFormat="1">
      <c r="A1693" s="221"/>
      <c r="B1693" s="9"/>
      <c r="C1693" s="10"/>
      <c r="D1693" s="55"/>
      <c r="E1693" s="57"/>
      <c r="F1693" s="6"/>
      <c r="G1693" s="54"/>
      <c r="H1693" s="6"/>
      <c r="I1693" s="64"/>
    </row>
    <row r="1694" spans="1:9" s="3" customFormat="1">
      <c r="A1694" s="221"/>
      <c r="B1694" s="11"/>
      <c r="C1694" s="34"/>
      <c r="D1694" s="76"/>
      <c r="E1694" s="57"/>
      <c r="F1694" s="6"/>
      <c r="G1694" s="54"/>
      <c r="H1694" s="6"/>
      <c r="I1694" s="64"/>
    </row>
    <row r="1695" spans="1:9" s="3" customFormat="1">
      <c r="A1695" s="221"/>
      <c r="B1695" s="5"/>
      <c r="C1695" s="33"/>
      <c r="D1695" s="75"/>
      <c r="E1695" s="57"/>
      <c r="F1695" s="6"/>
      <c r="G1695" s="54"/>
      <c r="H1695" s="6"/>
      <c r="I1695" s="64"/>
    </row>
    <row r="1696" spans="1:9" s="3" customFormat="1">
      <c r="A1696" s="221"/>
      <c r="B1696" s="11"/>
      <c r="C1696" s="34"/>
      <c r="D1696" s="76"/>
      <c r="E1696" s="57"/>
      <c r="F1696" s="6"/>
      <c r="G1696" s="54"/>
      <c r="H1696" s="6"/>
      <c r="I1696" s="64"/>
    </row>
    <row r="1697" spans="1:9" s="3" customFormat="1">
      <c r="A1697" s="221"/>
      <c r="B1697" s="9"/>
      <c r="C1697" s="10"/>
      <c r="D1697" s="55"/>
      <c r="E1697" s="57"/>
      <c r="F1697" s="6"/>
      <c r="G1697" s="54"/>
      <c r="H1697" s="6"/>
      <c r="I1697" s="64"/>
    </row>
    <row r="1698" spans="1:9" s="3" customFormat="1">
      <c r="A1698" s="221"/>
      <c r="B1698" s="11"/>
      <c r="C1698" s="34"/>
      <c r="D1698" s="76"/>
      <c r="E1698" s="57"/>
      <c r="F1698" s="6"/>
      <c r="G1698" s="54"/>
      <c r="H1698" s="6"/>
      <c r="I1698" s="64"/>
    </row>
    <row r="1699" spans="1:9" s="3" customFormat="1">
      <c r="A1699" s="221"/>
      <c r="B1699" s="5"/>
      <c r="C1699" s="33"/>
      <c r="D1699" s="75"/>
      <c r="E1699" s="57"/>
      <c r="F1699" s="6"/>
      <c r="G1699" s="54"/>
      <c r="H1699" s="6"/>
      <c r="I1699" s="64"/>
    </row>
    <row r="1700" spans="1:9" s="3" customFormat="1">
      <c r="A1700" s="221"/>
      <c r="B1700" s="11"/>
      <c r="C1700" s="34"/>
      <c r="D1700" s="76"/>
      <c r="E1700" s="57"/>
      <c r="F1700" s="6"/>
      <c r="G1700" s="54"/>
      <c r="H1700" s="6"/>
      <c r="I1700" s="64"/>
    </row>
    <row r="1701" spans="1:9" s="3" customFormat="1">
      <c r="A1701" s="221"/>
      <c r="B1701" s="9"/>
      <c r="C1701" s="10"/>
      <c r="D1701" s="55"/>
      <c r="E1701" s="57"/>
      <c r="F1701" s="6"/>
      <c r="G1701" s="54"/>
      <c r="H1701" s="6"/>
      <c r="I1701" s="64"/>
    </row>
    <row r="1702" spans="1:9" s="3" customFormat="1">
      <c r="A1702" s="221"/>
      <c r="B1702" s="5"/>
      <c r="C1702" s="33"/>
      <c r="D1702" s="75"/>
      <c r="E1702" s="57"/>
      <c r="F1702" s="6"/>
      <c r="G1702" s="54"/>
      <c r="H1702" s="6"/>
      <c r="I1702" s="64"/>
    </row>
    <row r="1703" spans="1:9" s="3" customFormat="1">
      <c r="A1703" s="221"/>
      <c r="B1703" s="5"/>
      <c r="C1703" s="33"/>
      <c r="D1703" s="75"/>
      <c r="E1703" s="57"/>
      <c r="F1703" s="6"/>
      <c r="G1703" s="54"/>
      <c r="H1703" s="6"/>
      <c r="I1703" s="64"/>
    </row>
    <row r="1704" spans="1:9" s="3" customFormat="1">
      <c r="A1704" s="221"/>
      <c r="B1704" s="5"/>
      <c r="C1704" s="33"/>
      <c r="D1704" s="75"/>
      <c r="E1704" s="57"/>
      <c r="F1704" s="6"/>
      <c r="G1704" s="54"/>
      <c r="H1704" s="6"/>
      <c r="I1704" s="64"/>
    </row>
    <row r="1705" spans="1:9" s="3" customFormat="1">
      <c r="A1705" s="221"/>
      <c r="B1705" s="9"/>
      <c r="C1705" s="33"/>
      <c r="D1705" s="75"/>
      <c r="E1705" s="60"/>
      <c r="F1705" s="6"/>
      <c r="G1705" s="54"/>
      <c r="H1705" s="6"/>
      <c r="I1705" s="64"/>
    </row>
    <row r="1706" spans="1:9" s="3" customFormat="1">
      <c r="A1706" s="221"/>
      <c r="B1706" s="9"/>
      <c r="C1706" s="10"/>
      <c r="D1706" s="55"/>
      <c r="E1706" s="57"/>
      <c r="F1706" s="6"/>
      <c r="G1706" s="54"/>
      <c r="H1706" s="6"/>
      <c r="I1706" s="64"/>
    </row>
    <row r="1707" spans="1:9" s="3" customFormat="1">
      <c r="A1707" s="221"/>
      <c r="B1707" s="11"/>
      <c r="C1707" s="34"/>
      <c r="D1707" s="76"/>
      <c r="E1707" s="57"/>
      <c r="F1707" s="6"/>
      <c r="G1707" s="54"/>
      <c r="H1707" s="6"/>
      <c r="I1707" s="64"/>
    </row>
    <row r="1708" spans="1:9" s="3" customFormat="1">
      <c r="A1708" s="221"/>
      <c r="B1708" s="5"/>
      <c r="C1708" s="33"/>
      <c r="D1708" s="75"/>
      <c r="E1708" s="57"/>
      <c r="F1708" s="6"/>
      <c r="G1708" s="54"/>
      <c r="H1708" s="6"/>
      <c r="I1708" s="64"/>
    </row>
    <row r="1709" spans="1:9" s="3" customFormat="1">
      <c r="A1709" s="221"/>
      <c r="B1709" s="11"/>
      <c r="C1709" s="34"/>
      <c r="D1709" s="76"/>
      <c r="E1709" s="57"/>
      <c r="F1709" s="6"/>
      <c r="G1709" s="54"/>
      <c r="H1709" s="6"/>
      <c r="I1709" s="64"/>
    </row>
    <row r="1710" spans="1:9" s="3" customFormat="1">
      <c r="A1710" s="221"/>
      <c r="B1710" s="9"/>
      <c r="C1710" s="10"/>
      <c r="D1710" s="55"/>
      <c r="E1710" s="57"/>
      <c r="F1710" s="6"/>
      <c r="G1710" s="54"/>
      <c r="H1710" s="6"/>
      <c r="I1710" s="64"/>
    </row>
    <row r="1711" spans="1:9" s="3" customFormat="1">
      <c r="A1711" s="221"/>
      <c r="B1711" s="11"/>
      <c r="C1711" s="34"/>
      <c r="D1711" s="76"/>
      <c r="E1711" s="57"/>
      <c r="F1711" s="6"/>
      <c r="G1711" s="54"/>
      <c r="H1711" s="6"/>
      <c r="I1711" s="64"/>
    </row>
    <row r="1712" spans="1:9" s="3" customFormat="1">
      <c r="A1712" s="221"/>
      <c r="B1712" s="5"/>
      <c r="C1712" s="33"/>
      <c r="D1712" s="75"/>
      <c r="E1712" s="57"/>
      <c r="F1712" s="6"/>
      <c r="G1712" s="54"/>
      <c r="H1712" s="6"/>
      <c r="I1712" s="64"/>
    </row>
    <row r="1713" spans="1:9" s="3" customFormat="1">
      <c r="A1713" s="221"/>
      <c r="B1713" s="11"/>
      <c r="C1713" s="34"/>
      <c r="D1713" s="76"/>
      <c r="E1713" s="57"/>
      <c r="F1713" s="6"/>
      <c r="G1713" s="54"/>
      <c r="H1713" s="6"/>
      <c r="I1713" s="64"/>
    </row>
    <row r="1714" spans="1:9" s="3" customFormat="1">
      <c r="A1714" s="221"/>
      <c r="B1714" s="9"/>
      <c r="C1714" s="10"/>
      <c r="D1714" s="55"/>
      <c r="E1714" s="57"/>
      <c r="F1714" s="6"/>
      <c r="G1714" s="54"/>
      <c r="H1714" s="6"/>
      <c r="I1714" s="64"/>
    </row>
    <row r="1715" spans="1:9" s="3" customFormat="1">
      <c r="A1715" s="221"/>
      <c r="B1715" s="5"/>
      <c r="C1715" s="33"/>
      <c r="D1715" s="75"/>
      <c r="E1715" s="57"/>
      <c r="F1715" s="6"/>
      <c r="G1715" s="54"/>
      <c r="H1715" s="6"/>
      <c r="I1715" s="64"/>
    </row>
    <row r="1716" spans="1:9" s="3" customFormat="1">
      <c r="A1716" s="221"/>
      <c r="B1716" s="5"/>
      <c r="C1716" s="33"/>
      <c r="D1716" s="75"/>
      <c r="E1716" s="57"/>
      <c r="F1716" s="6"/>
      <c r="G1716" s="54"/>
      <c r="H1716" s="6"/>
      <c r="I1716" s="64"/>
    </row>
    <row r="1717" spans="1:9" s="3" customFormat="1">
      <c r="A1717" s="221"/>
      <c r="B1717" s="5"/>
      <c r="C1717" s="33"/>
      <c r="D1717" s="75"/>
      <c r="E1717" s="57"/>
      <c r="F1717" s="6"/>
      <c r="G1717" s="54"/>
      <c r="H1717" s="6"/>
      <c r="I1717" s="64"/>
    </row>
    <row r="1718" spans="1:9" s="3" customFormat="1">
      <c r="A1718" s="221"/>
      <c r="B1718" s="9"/>
      <c r="C1718" s="10"/>
      <c r="D1718" s="55"/>
      <c r="E1718" s="59"/>
      <c r="F1718" s="192"/>
      <c r="G1718" s="53"/>
      <c r="H1718" s="192"/>
      <c r="I1718" s="64"/>
    </row>
    <row r="1719" spans="1:9" s="3" customFormat="1">
      <c r="A1719" s="221"/>
      <c r="B1719" s="9"/>
      <c r="C1719" s="10"/>
      <c r="D1719" s="55"/>
      <c r="E1719" s="59"/>
      <c r="F1719" s="192"/>
      <c r="G1719" s="53"/>
      <c r="H1719" s="192"/>
      <c r="I1719" s="64"/>
    </row>
    <row r="1720" spans="1:9" s="3" customFormat="1">
      <c r="A1720" s="221"/>
      <c r="B1720" s="11"/>
      <c r="C1720" s="34"/>
      <c r="D1720" s="76"/>
      <c r="E1720" s="59"/>
      <c r="F1720" s="192"/>
      <c r="G1720" s="53"/>
      <c r="H1720" s="192"/>
      <c r="I1720" s="64"/>
    </row>
    <row r="1721" spans="1:9" s="3" customFormat="1">
      <c r="A1721" s="221"/>
      <c r="B1721" s="5"/>
      <c r="C1721" s="33"/>
      <c r="D1721" s="75"/>
      <c r="E1721" s="58"/>
      <c r="F1721" s="6"/>
      <c r="G1721" s="54"/>
      <c r="H1721" s="6"/>
      <c r="I1721" s="64"/>
    </row>
    <row r="1722" spans="1:9" s="3" customFormat="1">
      <c r="A1722" s="221"/>
      <c r="B1722" s="11"/>
      <c r="C1722" s="34"/>
      <c r="D1722" s="76"/>
      <c r="E1722" s="59"/>
      <c r="F1722" s="192"/>
      <c r="G1722" s="53"/>
      <c r="H1722" s="192"/>
      <c r="I1722" s="64"/>
    </row>
    <row r="1723" spans="1:9" s="3" customFormat="1">
      <c r="A1723" s="221"/>
      <c r="B1723" s="9"/>
      <c r="C1723" s="10"/>
      <c r="D1723" s="55"/>
      <c r="E1723" s="59"/>
      <c r="F1723" s="192"/>
      <c r="G1723" s="53"/>
      <c r="H1723" s="192"/>
      <c r="I1723" s="64"/>
    </row>
    <row r="1724" spans="1:9" s="3" customFormat="1">
      <c r="A1724" s="221"/>
      <c r="B1724" s="11"/>
      <c r="C1724" s="34"/>
      <c r="D1724" s="76"/>
      <c r="E1724" s="59"/>
      <c r="F1724" s="192"/>
      <c r="G1724" s="53"/>
      <c r="H1724" s="192"/>
      <c r="I1724" s="64"/>
    </row>
    <row r="1725" spans="1:9" s="3" customFormat="1">
      <c r="A1725" s="221"/>
      <c r="B1725" s="5"/>
      <c r="C1725" s="33"/>
      <c r="D1725" s="75"/>
      <c r="E1725" s="58"/>
      <c r="F1725" s="6"/>
      <c r="G1725" s="54"/>
      <c r="H1725" s="6"/>
      <c r="I1725" s="64"/>
    </row>
    <row r="1726" spans="1:9" s="3" customFormat="1">
      <c r="A1726" s="221"/>
      <c r="B1726" s="11"/>
      <c r="C1726" s="34"/>
      <c r="D1726" s="76"/>
      <c r="E1726" s="59"/>
      <c r="F1726" s="192"/>
      <c r="G1726" s="53"/>
      <c r="H1726" s="192"/>
      <c r="I1726" s="64"/>
    </row>
    <row r="1727" spans="1:9" s="3" customFormat="1">
      <c r="A1727" s="221"/>
      <c r="B1727" s="9"/>
      <c r="C1727" s="34"/>
      <c r="D1727" s="76"/>
      <c r="E1727" s="59"/>
      <c r="F1727" s="192"/>
      <c r="G1727" s="53"/>
      <c r="H1727" s="192"/>
      <c r="I1727" s="64"/>
    </row>
    <row r="1728" spans="1:9" s="7" customFormat="1">
      <c r="A1728" s="222"/>
      <c r="B1728" s="5"/>
      <c r="C1728" s="33"/>
      <c r="D1728" s="75"/>
      <c r="E1728" s="58"/>
      <c r="F1728" s="6"/>
      <c r="G1728" s="54"/>
      <c r="H1728" s="6"/>
      <c r="I1728" s="66"/>
    </row>
    <row r="1729" spans="1:9" s="7" customFormat="1">
      <c r="A1729" s="222"/>
      <c r="B1729" s="5"/>
      <c r="C1729" s="33"/>
      <c r="D1729" s="75"/>
      <c r="E1729" s="58"/>
      <c r="F1729" s="6"/>
      <c r="G1729" s="54"/>
      <c r="H1729" s="6"/>
      <c r="I1729" s="66"/>
    </row>
    <row r="1730" spans="1:9" s="7" customFormat="1">
      <c r="A1730" s="222"/>
      <c r="B1730" s="5"/>
      <c r="C1730" s="33"/>
      <c r="D1730" s="75"/>
      <c r="E1730" s="58"/>
      <c r="F1730" s="6"/>
      <c r="G1730" s="54"/>
      <c r="H1730" s="6"/>
      <c r="I1730" s="66"/>
    </row>
    <row r="1731" spans="1:9" s="3" customFormat="1">
      <c r="A1731" s="221"/>
      <c r="B1731" s="9"/>
      <c r="C1731" s="10"/>
      <c r="D1731" s="55"/>
      <c r="E1731" s="59"/>
      <c r="F1731" s="192"/>
      <c r="G1731" s="53"/>
      <c r="H1731" s="192"/>
      <c r="I1731" s="64"/>
    </row>
    <row r="1732" spans="1:9" s="3" customFormat="1">
      <c r="A1732" s="221"/>
      <c r="B1732" s="9"/>
      <c r="C1732" s="10"/>
      <c r="D1732" s="55"/>
      <c r="E1732" s="59"/>
      <c r="F1732" s="192"/>
      <c r="G1732" s="53"/>
      <c r="H1732" s="192"/>
      <c r="I1732" s="64"/>
    </row>
    <row r="1733" spans="1:9" s="3" customFormat="1">
      <c r="A1733" s="221"/>
      <c r="B1733" s="9"/>
      <c r="C1733" s="10"/>
      <c r="D1733" s="55"/>
      <c r="E1733" s="59"/>
      <c r="F1733" s="192"/>
      <c r="G1733" s="53"/>
      <c r="H1733" s="192"/>
      <c r="I1733" s="64"/>
    </row>
    <row r="1734" spans="1:9" s="3" customFormat="1">
      <c r="A1734" s="221"/>
      <c r="B1734" s="9"/>
      <c r="C1734" s="10"/>
      <c r="D1734" s="55"/>
      <c r="E1734" s="60"/>
      <c r="F1734" s="192"/>
      <c r="G1734" s="53"/>
      <c r="H1734" s="192"/>
      <c r="I1734" s="64"/>
    </row>
    <row r="1735" spans="1:9" s="3" customFormat="1">
      <c r="A1735" s="221"/>
      <c r="B1735" s="9"/>
      <c r="C1735" s="10"/>
      <c r="D1735" s="55"/>
      <c r="E1735" s="59"/>
      <c r="F1735" s="192"/>
      <c r="G1735" s="53"/>
      <c r="H1735" s="192"/>
      <c r="I1735" s="64"/>
    </row>
    <row r="1736" spans="1:9" s="3" customFormat="1">
      <c r="A1736" s="221"/>
      <c r="B1736" s="11"/>
      <c r="C1736" s="34"/>
      <c r="D1736" s="76"/>
      <c r="E1736" s="59"/>
      <c r="F1736" s="192"/>
      <c r="G1736" s="53"/>
      <c r="H1736" s="192"/>
      <c r="I1736" s="64"/>
    </row>
    <row r="1737" spans="1:9" s="3" customFormat="1">
      <c r="A1737" s="221"/>
      <c r="B1737" s="5"/>
      <c r="C1737" s="33"/>
      <c r="D1737" s="75"/>
      <c r="E1737" s="58"/>
      <c r="F1737" s="6"/>
      <c r="G1737" s="54"/>
      <c r="H1737" s="6"/>
      <c r="I1737" s="64"/>
    </row>
    <row r="1738" spans="1:9" s="3" customFormat="1">
      <c r="A1738" s="221"/>
      <c r="B1738" s="11"/>
      <c r="C1738" s="34"/>
      <c r="D1738" s="76"/>
      <c r="E1738" s="59"/>
      <c r="F1738" s="192"/>
      <c r="G1738" s="53"/>
      <c r="H1738" s="192"/>
      <c r="I1738" s="64"/>
    </row>
    <row r="1739" spans="1:9" s="3" customFormat="1">
      <c r="A1739" s="221"/>
      <c r="B1739" s="9"/>
      <c r="C1739" s="10"/>
      <c r="D1739" s="55"/>
      <c r="E1739" s="59"/>
      <c r="F1739" s="192"/>
      <c r="G1739" s="53"/>
      <c r="H1739" s="192"/>
      <c r="I1739" s="64"/>
    </row>
    <row r="1740" spans="1:9" s="3" customFormat="1">
      <c r="A1740" s="221"/>
      <c r="B1740" s="11"/>
      <c r="C1740" s="34"/>
      <c r="D1740" s="76"/>
      <c r="E1740" s="59"/>
      <c r="F1740" s="192"/>
      <c r="G1740" s="53"/>
      <c r="H1740" s="192"/>
      <c r="I1740" s="64"/>
    </row>
    <row r="1741" spans="1:9" s="3" customFormat="1">
      <c r="A1741" s="221"/>
      <c r="B1741" s="5"/>
      <c r="C1741" s="33"/>
      <c r="D1741" s="75"/>
      <c r="E1741" s="58"/>
      <c r="F1741" s="6"/>
      <c r="G1741" s="54"/>
      <c r="H1741" s="6"/>
      <c r="I1741" s="64"/>
    </row>
    <row r="1742" spans="1:9" s="3" customFormat="1">
      <c r="A1742" s="221"/>
      <c r="B1742" s="11"/>
      <c r="C1742" s="34"/>
      <c r="D1742" s="76"/>
      <c r="E1742" s="59"/>
      <c r="F1742" s="192"/>
      <c r="G1742" s="53"/>
      <c r="H1742" s="192"/>
      <c r="I1742" s="64"/>
    </row>
    <row r="1743" spans="1:9" s="3" customFormat="1">
      <c r="A1743" s="221"/>
      <c r="B1743" s="9"/>
      <c r="C1743" s="10"/>
      <c r="D1743" s="55"/>
      <c r="E1743" s="59"/>
      <c r="F1743" s="192"/>
      <c r="G1743" s="53"/>
      <c r="H1743" s="192"/>
      <c r="I1743" s="64"/>
    </row>
    <row r="1744" spans="1:9" s="3" customFormat="1">
      <c r="A1744" s="221"/>
      <c r="B1744" s="5"/>
      <c r="C1744" s="33"/>
      <c r="D1744" s="75"/>
      <c r="E1744" s="58"/>
      <c r="F1744" s="6"/>
      <c r="G1744" s="54"/>
      <c r="H1744" s="6"/>
      <c r="I1744" s="64"/>
    </row>
    <row r="1745" spans="1:9" s="3" customFormat="1">
      <c r="A1745" s="221"/>
      <c r="B1745" s="5"/>
      <c r="C1745" s="33"/>
      <c r="D1745" s="75"/>
      <c r="E1745" s="58"/>
      <c r="F1745" s="6"/>
      <c r="G1745" s="54"/>
      <c r="H1745" s="6"/>
      <c r="I1745" s="64"/>
    </row>
    <row r="1746" spans="1:9" s="3" customFormat="1">
      <c r="A1746" s="221"/>
      <c r="B1746" s="5"/>
      <c r="C1746" s="33"/>
      <c r="D1746" s="75"/>
      <c r="E1746" s="58"/>
      <c r="F1746" s="192"/>
      <c r="G1746" s="53"/>
      <c r="H1746" s="192"/>
      <c r="I1746" s="64"/>
    </row>
    <row r="1747" spans="1:9" s="3" customFormat="1">
      <c r="A1747" s="221"/>
      <c r="B1747" s="9"/>
      <c r="C1747" s="10"/>
      <c r="D1747" s="55"/>
      <c r="E1747" s="58"/>
      <c r="F1747" s="192"/>
      <c r="G1747" s="53"/>
      <c r="H1747" s="192"/>
      <c r="I1747" s="64"/>
    </row>
    <row r="1748" spans="1:9" s="3" customFormat="1">
      <c r="A1748" s="221"/>
      <c r="B1748" s="9"/>
      <c r="C1748" s="10"/>
      <c r="D1748" s="55"/>
      <c r="E1748" s="58"/>
      <c r="F1748" s="192"/>
      <c r="G1748" s="53"/>
      <c r="H1748" s="192"/>
      <c r="I1748" s="64"/>
    </row>
    <row r="1749" spans="1:9" s="3" customFormat="1">
      <c r="A1749" s="221"/>
      <c r="B1749" s="9"/>
      <c r="C1749" s="10"/>
      <c r="D1749" s="55"/>
      <c r="E1749" s="58"/>
      <c r="F1749" s="192"/>
      <c r="G1749" s="53"/>
      <c r="H1749" s="192"/>
      <c r="I1749" s="64"/>
    </row>
    <row r="1750" spans="1:9" s="3" customFormat="1">
      <c r="A1750" s="221"/>
      <c r="B1750" s="11"/>
      <c r="C1750" s="34"/>
      <c r="D1750" s="76"/>
      <c r="E1750" s="58"/>
      <c r="F1750" s="6"/>
      <c r="G1750" s="54"/>
      <c r="H1750" s="6"/>
      <c r="I1750" s="64"/>
    </row>
    <row r="1751" spans="1:9" s="3" customFormat="1">
      <c r="A1751" s="221"/>
      <c r="B1751" s="5"/>
      <c r="C1751" s="33"/>
      <c r="D1751" s="75"/>
      <c r="E1751" s="58"/>
      <c r="F1751" s="6"/>
      <c r="G1751" s="54"/>
      <c r="H1751" s="6"/>
      <c r="I1751" s="64"/>
    </row>
    <row r="1752" spans="1:9" s="3" customFormat="1">
      <c r="A1752" s="221"/>
      <c r="B1752" s="5"/>
      <c r="C1752" s="33"/>
      <c r="D1752" s="75"/>
      <c r="E1752" s="58"/>
      <c r="F1752" s="6"/>
      <c r="G1752" s="54"/>
      <c r="H1752" s="6"/>
      <c r="I1752" s="64"/>
    </row>
    <row r="1753" spans="1:9" s="3" customFormat="1">
      <c r="A1753" s="221"/>
      <c r="B1753" s="11"/>
      <c r="C1753" s="34"/>
      <c r="D1753" s="76"/>
      <c r="E1753" s="59"/>
      <c r="F1753" s="192"/>
      <c r="G1753" s="53"/>
      <c r="H1753" s="192"/>
      <c r="I1753" s="64"/>
    </row>
    <row r="1754" spans="1:9" s="3" customFormat="1">
      <c r="A1754" s="221"/>
      <c r="B1754" s="11"/>
      <c r="C1754" s="34"/>
      <c r="D1754" s="76"/>
      <c r="E1754" s="58"/>
      <c r="F1754" s="6"/>
      <c r="G1754" s="54"/>
      <c r="H1754" s="6"/>
      <c r="I1754" s="64"/>
    </row>
    <row r="1755" spans="1:9" s="3" customFormat="1">
      <c r="A1755" s="221"/>
      <c r="B1755" s="9"/>
      <c r="C1755" s="10"/>
      <c r="D1755" s="55"/>
      <c r="E1755" s="58"/>
      <c r="F1755" s="192"/>
      <c r="G1755" s="53"/>
      <c r="H1755" s="192"/>
      <c r="I1755" s="64"/>
    </row>
    <row r="1756" spans="1:9" s="3" customFormat="1">
      <c r="A1756" s="221"/>
      <c r="B1756" s="11"/>
      <c r="C1756" s="34"/>
      <c r="D1756" s="76"/>
      <c r="E1756" s="58"/>
      <c r="F1756" s="6"/>
      <c r="G1756" s="54"/>
      <c r="H1756" s="6"/>
      <c r="I1756" s="64"/>
    </row>
    <row r="1757" spans="1:9" s="3" customFormat="1">
      <c r="A1757" s="221"/>
      <c r="B1757" s="5"/>
      <c r="C1757" s="33"/>
      <c r="D1757" s="75"/>
      <c r="E1757" s="58"/>
      <c r="F1757" s="6"/>
      <c r="G1757" s="54"/>
      <c r="H1757" s="6"/>
      <c r="I1757" s="64"/>
    </row>
    <row r="1758" spans="1:9" s="3" customFormat="1">
      <c r="A1758" s="221"/>
      <c r="B1758" s="5"/>
      <c r="C1758" s="33"/>
      <c r="D1758" s="75"/>
      <c r="E1758" s="58"/>
      <c r="F1758" s="6"/>
      <c r="G1758" s="54"/>
      <c r="H1758" s="6"/>
      <c r="I1758" s="64"/>
    </row>
    <row r="1759" spans="1:9" s="3" customFormat="1">
      <c r="A1759" s="221"/>
      <c r="B1759" s="11"/>
      <c r="C1759" s="34"/>
      <c r="D1759" s="76"/>
      <c r="E1759" s="59"/>
      <c r="F1759" s="192"/>
      <c r="G1759" s="53"/>
      <c r="H1759" s="192"/>
      <c r="I1759" s="64"/>
    </row>
    <row r="1760" spans="1:9" s="3" customFormat="1">
      <c r="A1760" s="221"/>
      <c r="B1760" s="11"/>
      <c r="C1760" s="34"/>
      <c r="D1760" s="76"/>
      <c r="E1760" s="58"/>
      <c r="F1760" s="6"/>
      <c r="G1760" s="54"/>
      <c r="H1760" s="6"/>
      <c r="I1760" s="64"/>
    </row>
    <row r="1761" spans="1:9" s="3" customFormat="1">
      <c r="A1761" s="221"/>
      <c r="B1761" s="9"/>
      <c r="C1761" s="10"/>
      <c r="D1761" s="55"/>
      <c r="E1761" s="58"/>
      <c r="F1761" s="192"/>
      <c r="G1761" s="53"/>
      <c r="H1761" s="192"/>
      <c r="I1761" s="64"/>
    </row>
    <row r="1762" spans="1:9" s="3" customFormat="1">
      <c r="A1762" s="221"/>
      <c r="B1762" s="5"/>
      <c r="C1762" s="33"/>
      <c r="D1762" s="75"/>
      <c r="E1762" s="58"/>
      <c r="F1762" s="6"/>
      <c r="G1762" s="54"/>
      <c r="H1762" s="6"/>
      <c r="I1762" s="64"/>
    </row>
    <row r="1763" spans="1:9" s="3" customFormat="1">
      <c r="A1763" s="221"/>
      <c r="B1763" s="5"/>
      <c r="C1763" s="33"/>
      <c r="D1763" s="75"/>
      <c r="E1763" s="58"/>
      <c r="F1763" s="6"/>
      <c r="G1763" s="54"/>
      <c r="H1763" s="6"/>
      <c r="I1763" s="64"/>
    </row>
    <row r="1764" spans="1:9" s="3" customFormat="1">
      <c r="A1764" s="221"/>
      <c r="B1764" s="5"/>
      <c r="C1764" s="33"/>
      <c r="D1764" s="75"/>
      <c r="E1764" s="58"/>
      <c r="F1764" s="6"/>
      <c r="G1764" s="54"/>
      <c r="H1764" s="6"/>
      <c r="I1764" s="64"/>
    </row>
    <row r="1765" spans="1:9" s="3" customFormat="1">
      <c r="A1765" s="221"/>
      <c r="B1765" s="9"/>
      <c r="C1765" s="10"/>
      <c r="D1765" s="55"/>
      <c r="E1765" s="58"/>
      <c r="F1765" s="192"/>
      <c r="G1765" s="53"/>
      <c r="H1765" s="192"/>
      <c r="I1765" s="64"/>
    </row>
    <row r="1766" spans="1:9" s="3" customFormat="1">
      <c r="A1766" s="221"/>
      <c r="B1766" s="9"/>
      <c r="C1766" s="10"/>
      <c r="D1766" s="55"/>
      <c r="E1766" s="62"/>
      <c r="F1766" s="192"/>
      <c r="G1766" s="53"/>
      <c r="H1766" s="192"/>
      <c r="I1766" s="64"/>
    </row>
    <row r="1767" spans="1:9" s="3" customFormat="1">
      <c r="A1767" s="221"/>
      <c r="B1767" s="11"/>
      <c r="C1767" s="34"/>
      <c r="D1767" s="76"/>
      <c r="E1767" s="62"/>
      <c r="F1767" s="6"/>
      <c r="G1767" s="54"/>
      <c r="H1767" s="6"/>
      <c r="I1767" s="64"/>
    </row>
    <row r="1768" spans="1:9" s="3" customFormat="1">
      <c r="A1768" s="221"/>
      <c r="B1768" s="5"/>
      <c r="C1768" s="33"/>
      <c r="D1768" s="75"/>
      <c r="E1768" s="62"/>
      <c r="F1768" s="6"/>
      <c r="G1768" s="54"/>
      <c r="H1768" s="6"/>
      <c r="I1768" s="64"/>
    </row>
    <row r="1769" spans="1:9" s="3" customFormat="1">
      <c r="A1769" s="221"/>
      <c r="B1769" s="11"/>
      <c r="C1769" s="34"/>
      <c r="D1769" s="76"/>
      <c r="E1769" s="62"/>
      <c r="F1769" s="6"/>
      <c r="G1769" s="54"/>
      <c r="H1769" s="6"/>
      <c r="I1769" s="64"/>
    </row>
    <row r="1770" spans="1:9" s="3" customFormat="1">
      <c r="A1770" s="221"/>
      <c r="B1770" s="11"/>
      <c r="C1770" s="34"/>
      <c r="D1770" s="76"/>
      <c r="E1770" s="60"/>
      <c r="F1770" s="6"/>
      <c r="G1770" s="54"/>
      <c r="H1770" s="6"/>
      <c r="I1770" s="64"/>
    </row>
    <row r="1771" spans="1:9" s="3" customFormat="1">
      <c r="A1771" s="221"/>
      <c r="B1771" s="9"/>
      <c r="C1771" s="10"/>
      <c r="D1771" s="55"/>
      <c r="E1771" s="60"/>
      <c r="F1771" s="192"/>
      <c r="G1771" s="53"/>
      <c r="H1771" s="192"/>
      <c r="I1771" s="64"/>
    </row>
    <row r="1772" spans="1:9" s="3" customFormat="1">
      <c r="A1772" s="221"/>
      <c r="B1772" s="11"/>
      <c r="C1772" s="34"/>
      <c r="D1772" s="76"/>
      <c r="E1772" s="60"/>
      <c r="F1772" s="6"/>
      <c r="G1772" s="54"/>
      <c r="H1772" s="6"/>
      <c r="I1772" s="64"/>
    </row>
    <row r="1773" spans="1:9" s="3" customFormat="1">
      <c r="A1773" s="221"/>
      <c r="B1773" s="5"/>
      <c r="C1773" s="33"/>
      <c r="D1773" s="75"/>
      <c r="E1773" s="60"/>
      <c r="F1773" s="6"/>
      <c r="G1773" s="54"/>
      <c r="H1773" s="6"/>
      <c r="I1773" s="64"/>
    </row>
    <row r="1774" spans="1:9" s="3" customFormat="1">
      <c r="A1774" s="221"/>
      <c r="B1774" s="11"/>
      <c r="C1774" s="34"/>
      <c r="D1774" s="76"/>
      <c r="E1774" s="60"/>
      <c r="F1774" s="6"/>
      <c r="G1774" s="54"/>
      <c r="H1774" s="6"/>
      <c r="I1774" s="64"/>
    </row>
    <row r="1775" spans="1:9" s="3" customFormat="1">
      <c r="A1775" s="221"/>
      <c r="B1775" s="11"/>
      <c r="C1775" s="34"/>
      <c r="D1775" s="76"/>
      <c r="E1775" s="60"/>
      <c r="F1775" s="6"/>
      <c r="G1775" s="54"/>
      <c r="H1775" s="6"/>
      <c r="I1775" s="64"/>
    </row>
    <row r="1776" spans="1:9" s="3" customFormat="1">
      <c r="A1776" s="221"/>
      <c r="B1776" s="9"/>
      <c r="C1776" s="10"/>
      <c r="D1776" s="55"/>
      <c r="E1776" s="60"/>
      <c r="F1776" s="192"/>
      <c r="G1776" s="53"/>
      <c r="H1776" s="192"/>
      <c r="I1776" s="64"/>
    </row>
    <row r="1777" spans="1:9" s="3" customFormat="1">
      <c r="A1777" s="221"/>
      <c r="B1777" s="5"/>
      <c r="C1777" s="33"/>
      <c r="D1777" s="75"/>
      <c r="E1777" s="60"/>
      <c r="F1777" s="6"/>
      <c r="G1777" s="54"/>
      <c r="H1777" s="6"/>
      <c r="I1777" s="64"/>
    </row>
    <row r="1778" spans="1:9" s="3" customFormat="1">
      <c r="A1778" s="221"/>
      <c r="B1778" s="5"/>
      <c r="C1778" s="33"/>
      <c r="D1778" s="75"/>
      <c r="E1778" s="60"/>
      <c r="F1778" s="6"/>
      <c r="G1778" s="54"/>
      <c r="H1778" s="6"/>
      <c r="I1778" s="64"/>
    </row>
    <row r="1779" spans="1:9" s="3" customFormat="1">
      <c r="A1779" s="221"/>
      <c r="B1779" s="5"/>
      <c r="C1779" s="33"/>
      <c r="D1779" s="75"/>
      <c r="E1779" s="60"/>
      <c r="F1779" s="6"/>
      <c r="G1779" s="54"/>
      <c r="H1779" s="6"/>
      <c r="I1779" s="64"/>
    </row>
    <row r="1780" spans="1:9" s="3" customFormat="1">
      <c r="A1780" s="221"/>
      <c r="B1780" s="9"/>
      <c r="C1780" s="10"/>
      <c r="D1780" s="55"/>
      <c r="E1780" s="60"/>
      <c r="F1780" s="192"/>
      <c r="G1780" s="53"/>
      <c r="H1780" s="192"/>
      <c r="I1780" s="64"/>
    </row>
    <row r="1781" spans="1:9" s="3" customFormat="1">
      <c r="A1781" s="221"/>
      <c r="B1781" s="9"/>
      <c r="C1781" s="10"/>
      <c r="D1781" s="55"/>
      <c r="E1781" s="59"/>
      <c r="F1781" s="192"/>
      <c r="G1781" s="53"/>
      <c r="H1781" s="192"/>
      <c r="I1781" s="64"/>
    </row>
    <row r="1782" spans="1:9" s="3" customFormat="1">
      <c r="A1782" s="221"/>
      <c r="B1782" s="11"/>
      <c r="C1782" s="34"/>
      <c r="D1782" s="76"/>
      <c r="E1782" s="59"/>
      <c r="F1782" s="192"/>
      <c r="G1782" s="53"/>
      <c r="H1782" s="192"/>
      <c r="I1782" s="64"/>
    </row>
    <row r="1783" spans="1:9" s="3" customFormat="1">
      <c r="A1783" s="221"/>
      <c r="B1783" s="5"/>
      <c r="C1783" s="33"/>
      <c r="D1783" s="75"/>
      <c r="E1783" s="58"/>
      <c r="F1783" s="192"/>
      <c r="G1783" s="53"/>
      <c r="H1783" s="192"/>
      <c r="I1783" s="64"/>
    </row>
    <row r="1784" spans="1:9" s="3" customFormat="1">
      <c r="A1784" s="221"/>
      <c r="B1784" s="11"/>
      <c r="C1784" s="34"/>
      <c r="D1784" s="76"/>
      <c r="E1784" s="59"/>
      <c r="F1784" s="192"/>
      <c r="G1784" s="53"/>
      <c r="H1784" s="192"/>
      <c r="I1784" s="64"/>
    </row>
    <row r="1785" spans="1:9" s="3" customFormat="1">
      <c r="A1785" s="221"/>
      <c r="B1785" s="11"/>
      <c r="C1785" s="34"/>
      <c r="D1785" s="76"/>
      <c r="E1785" s="59"/>
      <c r="F1785" s="192"/>
      <c r="G1785" s="53"/>
      <c r="H1785" s="192"/>
      <c r="I1785" s="64"/>
    </row>
    <row r="1786" spans="1:9" s="3" customFormat="1">
      <c r="A1786" s="221"/>
      <c r="B1786" s="9"/>
      <c r="C1786" s="10"/>
      <c r="D1786" s="55"/>
      <c r="E1786" s="59"/>
      <c r="F1786" s="192"/>
      <c r="G1786" s="53"/>
      <c r="H1786" s="192"/>
      <c r="I1786" s="64"/>
    </row>
    <row r="1787" spans="1:9" s="3" customFormat="1">
      <c r="A1787" s="221"/>
      <c r="B1787" s="11"/>
      <c r="C1787" s="34"/>
      <c r="D1787" s="76"/>
      <c r="E1787" s="59"/>
      <c r="F1787" s="192"/>
      <c r="G1787" s="53"/>
      <c r="H1787" s="192"/>
      <c r="I1787" s="64"/>
    </row>
    <row r="1788" spans="1:9" s="3" customFormat="1">
      <c r="A1788" s="221"/>
      <c r="B1788" s="5"/>
      <c r="C1788" s="33"/>
      <c r="D1788" s="75"/>
      <c r="E1788" s="58"/>
      <c r="F1788" s="192"/>
      <c r="G1788" s="53"/>
      <c r="H1788" s="192"/>
      <c r="I1788" s="64"/>
    </row>
    <row r="1789" spans="1:9" s="3" customFormat="1">
      <c r="A1789" s="221"/>
      <c r="B1789" s="11"/>
      <c r="C1789" s="34"/>
      <c r="D1789" s="76"/>
      <c r="E1789" s="59"/>
      <c r="F1789" s="192"/>
      <c r="G1789" s="53"/>
      <c r="H1789" s="192"/>
      <c r="I1789" s="64"/>
    </row>
    <row r="1790" spans="1:9" s="3" customFormat="1">
      <c r="A1790" s="221"/>
      <c r="B1790" s="11"/>
      <c r="C1790" s="34"/>
      <c r="D1790" s="76"/>
      <c r="E1790" s="59"/>
      <c r="F1790" s="192"/>
      <c r="G1790" s="53"/>
      <c r="H1790" s="192"/>
      <c r="I1790" s="64"/>
    </row>
    <row r="1791" spans="1:9" s="3" customFormat="1">
      <c r="A1791" s="221"/>
      <c r="B1791" s="9"/>
      <c r="C1791" s="10"/>
      <c r="D1791" s="55"/>
      <c r="E1791" s="59"/>
      <c r="F1791" s="192"/>
      <c r="G1791" s="53"/>
      <c r="H1791" s="192"/>
      <c r="I1791" s="64"/>
    </row>
    <row r="1792" spans="1:9" s="3" customFormat="1">
      <c r="A1792" s="221"/>
      <c r="B1792" s="5"/>
      <c r="C1792" s="33"/>
      <c r="D1792" s="75"/>
      <c r="E1792" s="58"/>
      <c r="F1792" s="6"/>
      <c r="G1792" s="54"/>
      <c r="H1792" s="6"/>
      <c r="I1792" s="64"/>
    </row>
    <row r="1793" spans="1:9" s="3" customFormat="1">
      <c r="A1793" s="221"/>
      <c r="B1793" s="5"/>
      <c r="C1793" s="33"/>
      <c r="D1793" s="75"/>
      <c r="E1793" s="58"/>
      <c r="F1793" s="6"/>
      <c r="G1793" s="54"/>
      <c r="H1793" s="6"/>
      <c r="I1793" s="64"/>
    </row>
    <row r="1794" spans="1:9" s="3" customFormat="1">
      <c r="A1794" s="221"/>
      <c r="B1794" s="5"/>
      <c r="C1794" s="33"/>
      <c r="D1794" s="75"/>
      <c r="E1794" s="58"/>
      <c r="F1794" s="192"/>
      <c r="G1794" s="53"/>
      <c r="H1794" s="192"/>
      <c r="I1794" s="64"/>
    </row>
    <row r="1795" spans="1:9" s="3" customFormat="1">
      <c r="A1795" s="221"/>
      <c r="B1795" s="9"/>
      <c r="C1795" s="10"/>
      <c r="D1795" s="55"/>
      <c r="E1795" s="60"/>
      <c r="F1795" s="192"/>
      <c r="G1795" s="53"/>
      <c r="H1795" s="192"/>
      <c r="I1795" s="64"/>
    </row>
    <row r="1796" spans="1:9" s="3" customFormat="1">
      <c r="A1796" s="221"/>
      <c r="B1796" s="9"/>
      <c r="C1796" s="10"/>
      <c r="D1796" s="55"/>
      <c r="E1796" s="59"/>
      <c r="F1796" s="192"/>
      <c r="G1796" s="53"/>
      <c r="H1796" s="192"/>
      <c r="I1796" s="64"/>
    </row>
    <row r="1797" spans="1:9" s="3" customFormat="1">
      <c r="A1797" s="221"/>
      <c r="B1797" s="11"/>
      <c r="C1797" s="34"/>
      <c r="D1797" s="76"/>
      <c r="E1797" s="59"/>
      <c r="F1797" s="192"/>
      <c r="G1797" s="53"/>
      <c r="H1797" s="192"/>
      <c r="I1797" s="64"/>
    </row>
    <row r="1798" spans="1:9" s="7" customFormat="1">
      <c r="A1798" s="222"/>
      <c r="B1798" s="5"/>
      <c r="C1798" s="33"/>
      <c r="D1798" s="75"/>
      <c r="E1798" s="58"/>
      <c r="F1798" s="6"/>
      <c r="G1798" s="54"/>
      <c r="H1798" s="6"/>
      <c r="I1798" s="66"/>
    </row>
    <row r="1799" spans="1:9" s="3" customFormat="1">
      <c r="A1799" s="221"/>
      <c r="B1799" s="11"/>
      <c r="C1799" s="33"/>
      <c r="D1799" s="75"/>
      <c r="E1799" s="58"/>
      <c r="F1799" s="192"/>
      <c r="G1799" s="53"/>
      <c r="H1799" s="192"/>
      <c r="I1799" s="64"/>
    </row>
    <row r="1800" spans="1:9" s="3" customFormat="1">
      <c r="A1800" s="221"/>
      <c r="B1800" s="11"/>
      <c r="C1800" s="33"/>
      <c r="D1800" s="75"/>
      <c r="E1800" s="58"/>
      <c r="F1800" s="192"/>
      <c r="G1800" s="53"/>
      <c r="H1800" s="192"/>
      <c r="I1800" s="64"/>
    </row>
    <row r="1801" spans="1:9" s="3" customFormat="1">
      <c r="A1801" s="221"/>
      <c r="B1801" s="9"/>
      <c r="C1801" s="10"/>
      <c r="D1801" s="55"/>
      <c r="E1801" s="59"/>
      <c r="F1801" s="192"/>
      <c r="G1801" s="53"/>
      <c r="H1801" s="192"/>
      <c r="I1801" s="64"/>
    </row>
    <row r="1802" spans="1:9" s="3" customFormat="1">
      <c r="A1802" s="221"/>
      <c r="B1802" s="11"/>
      <c r="C1802" s="34"/>
      <c r="D1802" s="76"/>
      <c r="E1802" s="59"/>
      <c r="F1802" s="192"/>
      <c r="G1802" s="53"/>
      <c r="H1802" s="192"/>
      <c r="I1802" s="64"/>
    </row>
    <row r="1803" spans="1:9" s="7" customFormat="1">
      <c r="A1803" s="222"/>
      <c r="B1803" s="5"/>
      <c r="C1803" s="33"/>
      <c r="D1803" s="75"/>
      <c r="E1803" s="58"/>
      <c r="F1803" s="15"/>
      <c r="G1803" s="58"/>
      <c r="H1803" s="15"/>
      <c r="I1803" s="66"/>
    </row>
    <row r="1804" spans="1:9" s="3" customFormat="1">
      <c r="A1804" s="221"/>
      <c r="B1804" s="11"/>
      <c r="C1804" s="33"/>
      <c r="D1804" s="75"/>
      <c r="E1804" s="58"/>
      <c r="F1804" s="15"/>
      <c r="G1804" s="58"/>
      <c r="H1804" s="15"/>
      <c r="I1804" s="64"/>
    </row>
    <row r="1805" spans="1:9" s="3" customFormat="1">
      <c r="A1805" s="221"/>
      <c r="B1805" s="11"/>
      <c r="C1805" s="33"/>
      <c r="D1805" s="75"/>
      <c r="E1805" s="58"/>
      <c r="F1805" s="192"/>
      <c r="G1805" s="53"/>
      <c r="H1805" s="192"/>
      <c r="I1805" s="64"/>
    </row>
    <row r="1806" spans="1:9" s="3" customFormat="1">
      <c r="A1806" s="221"/>
      <c r="B1806" s="9"/>
      <c r="C1806" s="10"/>
      <c r="D1806" s="55"/>
      <c r="E1806" s="59"/>
      <c r="F1806" s="192"/>
      <c r="G1806" s="53"/>
      <c r="H1806" s="192"/>
      <c r="I1806" s="64"/>
    </row>
    <row r="1807" spans="1:9" s="7" customFormat="1">
      <c r="A1807" s="222"/>
      <c r="B1807" s="5"/>
      <c r="C1807" s="33"/>
      <c r="D1807" s="75"/>
      <c r="E1807" s="58"/>
      <c r="F1807" s="6"/>
      <c r="G1807" s="54"/>
      <c r="H1807" s="6"/>
      <c r="I1807" s="66"/>
    </row>
    <row r="1808" spans="1:9" s="7" customFormat="1">
      <c r="A1808" s="222"/>
      <c r="B1808" s="5"/>
      <c r="C1808" s="33"/>
      <c r="D1808" s="75"/>
      <c r="E1808" s="58"/>
      <c r="F1808" s="6"/>
      <c r="G1808" s="54"/>
      <c r="H1808" s="6"/>
      <c r="I1808" s="66"/>
    </row>
    <row r="1809" spans="1:9" s="7" customFormat="1">
      <c r="A1809" s="222"/>
      <c r="B1809" s="5"/>
      <c r="C1809" s="33"/>
      <c r="D1809" s="75"/>
      <c r="E1809" s="58"/>
      <c r="F1809" s="6"/>
      <c r="G1809" s="54"/>
      <c r="H1809" s="6"/>
      <c r="I1809" s="66"/>
    </row>
    <row r="1810" spans="1:9" s="3" customFormat="1">
      <c r="A1810" s="221"/>
      <c r="B1810" s="9"/>
      <c r="C1810" s="10"/>
      <c r="D1810" s="55"/>
      <c r="E1810" s="60"/>
      <c r="F1810" s="14"/>
      <c r="G1810" s="55"/>
      <c r="H1810" s="14"/>
      <c r="I1810" s="64"/>
    </row>
    <row r="1811" spans="1:9" s="3" customFormat="1">
      <c r="A1811" s="221"/>
      <c r="B1811" s="9"/>
      <c r="C1811" s="10"/>
      <c r="D1811" s="55"/>
      <c r="E1811" s="60"/>
      <c r="F1811" s="14"/>
      <c r="G1811" s="55"/>
      <c r="H1811" s="14"/>
      <c r="I1811" s="64"/>
    </row>
    <row r="1812" spans="1:9" s="3" customFormat="1">
      <c r="A1812" s="221"/>
      <c r="B1812" s="11"/>
      <c r="C1812" s="34"/>
      <c r="D1812" s="76"/>
      <c r="E1812" s="60"/>
      <c r="F1812" s="14"/>
      <c r="G1812" s="55"/>
      <c r="H1812" s="14"/>
      <c r="I1812" s="64"/>
    </row>
    <row r="1813" spans="1:9" s="3" customFormat="1">
      <c r="A1813" s="221"/>
      <c r="B1813" s="5"/>
      <c r="C1813" s="33"/>
      <c r="D1813" s="75"/>
      <c r="E1813" s="57"/>
      <c r="F1813" s="192"/>
      <c r="G1813" s="53"/>
      <c r="H1813" s="192"/>
      <c r="I1813" s="64"/>
    </row>
    <row r="1814" spans="1:9" s="3" customFormat="1">
      <c r="A1814" s="221"/>
      <c r="B1814" s="9"/>
      <c r="C1814" s="10"/>
      <c r="D1814" s="55"/>
      <c r="E1814" s="60"/>
      <c r="F1814" s="14"/>
      <c r="G1814" s="55"/>
      <c r="H1814" s="14"/>
      <c r="I1814" s="64"/>
    </row>
    <row r="1815" spans="1:9" s="3" customFormat="1">
      <c r="A1815" s="221"/>
      <c r="B1815" s="11"/>
      <c r="C1815" s="34"/>
      <c r="D1815" s="76"/>
      <c r="E1815" s="60"/>
      <c r="F1815" s="14"/>
      <c r="G1815" s="55"/>
      <c r="H1815" s="14"/>
      <c r="I1815" s="64"/>
    </row>
    <row r="1816" spans="1:9" s="7" customFormat="1">
      <c r="A1816" s="222"/>
      <c r="B1816" s="5"/>
      <c r="C1816" s="33"/>
      <c r="D1816" s="75"/>
      <c r="E1816" s="57"/>
      <c r="F1816" s="13"/>
      <c r="G1816" s="56"/>
      <c r="H1816" s="13"/>
      <c r="I1816" s="66"/>
    </row>
    <row r="1817" spans="1:9" s="3" customFormat="1">
      <c r="A1817" s="221"/>
      <c r="B1817" s="9"/>
      <c r="C1817" s="10"/>
      <c r="D1817" s="55"/>
      <c r="E1817" s="60"/>
      <c r="F1817" s="14"/>
      <c r="G1817" s="55"/>
      <c r="H1817" s="14"/>
      <c r="I1817" s="64"/>
    </row>
    <row r="1818" spans="1:9" s="7" customFormat="1">
      <c r="A1818" s="222"/>
      <c r="B1818" s="5"/>
      <c r="C1818" s="33"/>
      <c r="D1818" s="75"/>
      <c r="E1818" s="57"/>
      <c r="F1818" s="6"/>
      <c r="G1818" s="54"/>
      <c r="H1818" s="6"/>
      <c r="I1818" s="66"/>
    </row>
    <row r="1819" spans="1:9" s="7" customFormat="1">
      <c r="A1819" s="222"/>
      <c r="B1819" s="5"/>
      <c r="C1819" s="33"/>
      <c r="D1819" s="75"/>
      <c r="E1819" s="57"/>
      <c r="F1819" s="6"/>
      <c r="G1819" s="54"/>
      <c r="H1819" s="6"/>
      <c r="I1819" s="66"/>
    </row>
    <row r="1820" spans="1:9" s="7" customFormat="1">
      <c r="A1820" s="222"/>
      <c r="B1820" s="5"/>
      <c r="C1820" s="33"/>
      <c r="D1820" s="75"/>
      <c r="E1820" s="57"/>
      <c r="F1820" s="6"/>
      <c r="G1820" s="54"/>
      <c r="H1820" s="6"/>
      <c r="I1820" s="66"/>
    </row>
    <row r="1821" spans="1:9" s="3" customFormat="1">
      <c r="A1821" s="221"/>
      <c r="B1821" s="9"/>
      <c r="C1821" s="10"/>
      <c r="D1821" s="55"/>
      <c r="E1821" s="57"/>
      <c r="F1821" s="192"/>
      <c r="G1821" s="53"/>
      <c r="H1821" s="192"/>
      <c r="I1821" s="64"/>
    </row>
    <row r="1822" spans="1:9" s="12" customFormat="1">
      <c r="A1822" s="221"/>
      <c r="B1822" s="9"/>
      <c r="C1822" s="10"/>
      <c r="D1822" s="55"/>
      <c r="E1822" s="60"/>
      <c r="F1822" s="192"/>
      <c r="G1822" s="53"/>
      <c r="H1822" s="192"/>
      <c r="I1822" s="65"/>
    </row>
    <row r="1823" spans="1:9" s="3" customFormat="1">
      <c r="A1823" s="221"/>
      <c r="B1823" s="11"/>
      <c r="C1823" s="34"/>
      <c r="D1823" s="76"/>
      <c r="E1823" s="60"/>
      <c r="F1823" s="192"/>
      <c r="G1823" s="53"/>
      <c r="H1823" s="192"/>
      <c r="I1823" s="64"/>
    </row>
    <row r="1824" spans="1:9" s="7" customFormat="1">
      <c r="A1824" s="222"/>
      <c r="B1824" s="5"/>
      <c r="C1824" s="33"/>
      <c r="D1824" s="75"/>
      <c r="E1824" s="57"/>
      <c r="F1824" s="6"/>
      <c r="G1824" s="54"/>
      <c r="H1824" s="6"/>
      <c r="I1824" s="66"/>
    </row>
    <row r="1825" spans="1:9" s="12" customFormat="1">
      <c r="A1825" s="221"/>
      <c r="B1825" s="9"/>
      <c r="C1825" s="10"/>
      <c r="D1825" s="55"/>
      <c r="E1825" s="60"/>
      <c r="F1825" s="192"/>
      <c r="G1825" s="53"/>
      <c r="H1825" s="192"/>
      <c r="I1825" s="65"/>
    </row>
    <row r="1826" spans="1:9" s="3" customFormat="1">
      <c r="A1826" s="221"/>
      <c r="B1826" s="11"/>
      <c r="C1826" s="34"/>
      <c r="D1826" s="76"/>
      <c r="E1826" s="60"/>
      <c r="F1826" s="192"/>
      <c r="G1826" s="53"/>
      <c r="H1826" s="192"/>
      <c r="I1826" s="64"/>
    </row>
    <row r="1827" spans="1:9" s="7" customFormat="1">
      <c r="A1827" s="222"/>
      <c r="B1827" s="5"/>
      <c r="C1827" s="33"/>
      <c r="D1827" s="75"/>
      <c r="E1827" s="57"/>
      <c r="F1827" s="6"/>
      <c r="G1827" s="54"/>
      <c r="H1827" s="6"/>
      <c r="I1827" s="66"/>
    </row>
    <row r="1828" spans="1:9" s="12" customFormat="1">
      <c r="A1828" s="221"/>
      <c r="B1828" s="9"/>
      <c r="C1828" s="10"/>
      <c r="D1828" s="55"/>
      <c r="E1828" s="60"/>
      <c r="F1828" s="192"/>
      <c r="G1828" s="53"/>
      <c r="H1828" s="192"/>
      <c r="I1828" s="65"/>
    </row>
    <row r="1829" spans="1:9" s="7" customFormat="1">
      <c r="A1829" s="222"/>
      <c r="B1829" s="5"/>
      <c r="C1829" s="33"/>
      <c r="D1829" s="75"/>
      <c r="E1829" s="57"/>
      <c r="F1829" s="6"/>
      <c r="G1829" s="54"/>
      <c r="H1829" s="6"/>
      <c r="I1829" s="66"/>
    </row>
    <row r="1830" spans="1:9" s="7" customFormat="1">
      <c r="A1830" s="222"/>
      <c r="B1830" s="5"/>
      <c r="C1830" s="33"/>
      <c r="D1830" s="75"/>
      <c r="E1830" s="57"/>
      <c r="F1830" s="6"/>
      <c r="G1830" s="54"/>
      <c r="H1830" s="6"/>
      <c r="I1830" s="66"/>
    </row>
    <row r="1831" spans="1:9" s="7" customFormat="1">
      <c r="A1831" s="222"/>
      <c r="B1831" s="5"/>
      <c r="C1831" s="33"/>
      <c r="D1831" s="75"/>
      <c r="E1831" s="57"/>
      <c r="F1831" s="6"/>
      <c r="G1831" s="54"/>
      <c r="H1831" s="6"/>
      <c r="I1831" s="66"/>
    </row>
    <row r="1832" spans="1:9" s="7" customFormat="1">
      <c r="A1832" s="222"/>
      <c r="B1832" s="9"/>
      <c r="C1832" s="10"/>
      <c r="D1832" s="55"/>
      <c r="E1832" s="57"/>
      <c r="F1832" s="6"/>
      <c r="G1832" s="54"/>
      <c r="H1832" s="6"/>
      <c r="I1832" s="66"/>
    </row>
    <row r="1833" spans="1:9" s="7" customFormat="1">
      <c r="A1833" s="222"/>
      <c r="B1833" s="9"/>
      <c r="C1833" s="10"/>
      <c r="D1833" s="55"/>
      <c r="E1833" s="57"/>
      <c r="F1833" s="192"/>
      <c r="G1833" s="53"/>
      <c r="H1833" s="192"/>
      <c r="I1833" s="66"/>
    </row>
    <row r="1834" spans="1:9" s="7" customFormat="1">
      <c r="A1834" s="222"/>
      <c r="B1834" s="11"/>
      <c r="C1834" s="34"/>
      <c r="D1834" s="76"/>
      <c r="E1834" s="57"/>
      <c r="F1834" s="192"/>
      <c r="G1834" s="53"/>
      <c r="H1834" s="192"/>
      <c r="I1834" s="66"/>
    </row>
    <row r="1835" spans="1:9" s="7" customFormat="1">
      <c r="A1835" s="222"/>
      <c r="B1835" s="5"/>
      <c r="C1835" s="33"/>
      <c r="D1835" s="75"/>
      <c r="E1835" s="57"/>
      <c r="F1835" s="6"/>
      <c r="G1835" s="54"/>
      <c r="H1835" s="6"/>
      <c r="I1835" s="66"/>
    </row>
    <row r="1836" spans="1:9" s="7" customFormat="1">
      <c r="A1836" s="222"/>
      <c r="B1836" s="9"/>
      <c r="C1836" s="10"/>
      <c r="D1836" s="55"/>
      <c r="E1836" s="57"/>
      <c r="F1836" s="192"/>
      <c r="G1836" s="53"/>
      <c r="H1836" s="192"/>
      <c r="I1836" s="66"/>
    </row>
    <row r="1837" spans="1:9" s="7" customFormat="1">
      <c r="A1837" s="222"/>
      <c r="B1837" s="11"/>
      <c r="C1837" s="34"/>
      <c r="D1837" s="76"/>
      <c r="E1837" s="57"/>
      <c r="F1837" s="192"/>
      <c r="G1837" s="53"/>
      <c r="H1837" s="192"/>
      <c r="I1837" s="66"/>
    </row>
    <row r="1838" spans="1:9" s="7" customFormat="1">
      <c r="A1838" s="222"/>
      <c r="B1838" s="5"/>
      <c r="C1838" s="33"/>
      <c r="D1838" s="75"/>
      <c r="E1838" s="57"/>
      <c r="F1838" s="6"/>
      <c r="G1838" s="54"/>
      <c r="H1838" s="6"/>
      <c r="I1838" s="66"/>
    </row>
    <row r="1839" spans="1:9" s="7" customFormat="1">
      <c r="A1839" s="222"/>
      <c r="B1839" s="9"/>
      <c r="C1839" s="10"/>
      <c r="D1839" s="55"/>
      <c r="E1839" s="57"/>
      <c r="F1839" s="14"/>
      <c r="G1839" s="55"/>
      <c r="H1839" s="14"/>
      <c r="I1839" s="66"/>
    </row>
    <row r="1840" spans="1:9" s="7" customFormat="1">
      <c r="A1840" s="222"/>
      <c r="B1840" s="5"/>
      <c r="C1840" s="33"/>
      <c r="D1840" s="75"/>
      <c r="E1840" s="57"/>
      <c r="F1840" s="6"/>
      <c r="G1840" s="54"/>
      <c r="H1840" s="6"/>
      <c r="I1840" s="66"/>
    </row>
    <row r="1841" spans="1:9" s="7" customFormat="1">
      <c r="A1841" s="222"/>
      <c r="B1841" s="5"/>
      <c r="C1841" s="33"/>
      <c r="D1841" s="75"/>
      <c r="E1841" s="57"/>
      <c r="F1841" s="6"/>
      <c r="G1841" s="54"/>
      <c r="H1841" s="6"/>
      <c r="I1841" s="66"/>
    </row>
    <row r="1842" spans="1:9" s="7" customFormat="1">
      <c r="A1842" s="222"/>
      <c r="B1842" s="5"/>
      <c r="C1842" s="33"/>
      <c r="D1842" s="75"/>
      <c r="E1842" s="57"/>
      <c r="F1842" s="6"/>
      <c r="G1842" s="54"/>
      <c r="H1842" s="6"/>
      <c r="I1842" s="66"/>
    </row>
    <row r="1843" spans="1:9" s="3" customFormat="1">
      <c r="A1843" s="221"/>
      <c r="B1843" s="9"/>
      <c r="C1843" s="10"/>
      <c r="D1843" s="55"/>
      <c r="E1843" s="60"/>
      <c r="F1843" s="192"/>
      <c r="G1843" s="53"/>
      <c r="H1843" s="192"/>
      <c r="I1843" s="64"/>
    </row>
    <row r="1844" spans="1:9" s="3" customFormat="1">
      <c r="A1844" s="221"/>
      <c r="B1844" s="9"/>
      <c r="C1844" s="10"/>
      <c r="D1844" s="55"/>
      <c r="E1844" s="60"/>
      <c r="F1844" s="192"/>
      <c r="G1844" s="53"/>
      <c r="H1844" s="192"/>
      <c r="I1844" s="64"/>
    </row>
    <row r="1845" spans="1:9" s="3" customFormat="1">
      <c r="A1845" s="221"/>
      <c r="B1845" s="11"/>
      <c r="C1845" s="34"/>
      <c r="D1845" s="76"/>
      <c r="E1845" s="60"/>
      <c r="F1845" s="192"/>
      <c r="G1845" s="53"/>
      <c r="H1845" s="192"/>
      <c r="I1845" s="64"/>
    </row>
    <row r="1846" spans="1:9" s="3" customFormat="1">
      <c r="A1846" s="221"/>
      <c r="B1846" s="5"/>
      <c r="C1846" s="33"/>
      <c r="D1846" s="75"/>
      <c r="E1846" s="57"/>
      <c r="F1846" s="6"/>
      <c r="G1846" s="54"/>
      <c r="H1846" s="6"/>
      <c r="I1846" s="64"/>
    </row>
    <row r="1847" spans="1:9" s="3" customFormat="1">
      <c r="A1847" s="221"/>
      <c r="B1847" s="9"/>
      <c r="C1847" s="10"/>
      <c r="D1847" s="55"/>
      <c r="E1847" s="60"/>
      <c r="F1847" s="192"/>
      <c r="G1847" s="53"/>
      <c r="H1847" s="192"/>
      <c r="I1847" s="64"/>
    </row>
    <row r="1848" spans="1:9" s="3" customFormat="1">
      <c r="A1848" s="221"/>
      <c r="B1848" s="11"/>
      <c r="C1848" s="34"/>
      <c r="D1848" s="76"/>
      <c r="E1848" s="60"/>
      <c r="F1848" s="192"/>
      <c r="G1848" s="53"/>
      <c r="H1848" s="192"/>
      <c r="I1848" s="64"/>
    </row>
    <row r="1849" spans="1:9" s="3" customFormat="1">
      <c r="A1849" s="221"/>
      <c r="B1849" s="5"/>
      <c r="C1849" s="33"/>
      <c r="D1849" s="75"/>
      <c r="E1849" s="57"/>
      <c r="F1849" s="6"/>
      <c r="G1849" s="54"/>
      <c r="H1849" s="6"/>
      <c r="I1849" s="64"/>
    </row>
    <row r="1850" spans="1:9" s="3" customFormat="1">
      <c r="A1850" s="221"/>
      <c r="B1850" s="9"/>
      <c r="C1850" s="10"/>
      <c r="D1850" s="55"/>
      <c r="E1850" s="60"/>
      <c r="F1850" s="14"/>
      <c r="G1850" s="55"/>
      <c r="H1850" s="14"/>
      <c r="I1850" s="64"/>
    </row>
    <row r="1851" spans="1:9" s="3" customFormat="1">
      <c r="A1851" s="221"/>
      <c r="B1851" s="5"/>
      <c r="C1851" s="33"/>
      <c r="D1851" s="75"/>
      <c r="E1851" s="57"/>
      <c r="F1851" s="6"/>
      <c r="G1851" s="54"/>
      <c r="H1851" s="6"/>
      <c r="I1851" s="64"/>
    </row>
    <row r="1852" spans="1:9" s="3" customFormat="1">
      <c r="A1852" s="221"/>
      <c r="B1852" s="5"/>
      <c r="C1852" s="33"/>
      <c r="D1852" s="75"/>
      <c r="E1852" s="57"/>
      <c r="F1852" s="6"/>
      <c r="G1852" s="54"/>
      <c r="H1852" s="6"/>
      <c r="I1852" s="64"/>
    </row>
    <row r="1853" spans="1:9" s="3" customFormat="1">
      <c r="A1853" s="221"/>
      <c r="B1853" s="5"/>
      <c r="C1853" s="33"/>
      <c r="D1853" s="75"/>
      <c r="E1853" s="57"/>
      <c r="F1853" s="6"/>
      <c r="G1853" s="54"/>
      <c r="H1853" s="6"/>
      <c r="I1853" s="64"/>
    </row>
    <row r="1854" spans="1:9" s="3" customFormat="1">
      <c r="A1854" s="221"/>
      <c r="B1854" s="9"/>
      <c r="C1854" s="10"/>
      <c r="D1854" s="55"/>
      <c r="E1854" s="60"/>
      <c r="F1854" s="6"/>
      <c r="G1854" s="54"/>
      <c r="H1854" s="6"/>
      <c r="I1854" s="64"/>
    </row>
    <row r="1855" spans="1:9" s="3" customFormat="1">
      <c r="A1855" s="221"/>
      <c r="B1855" s="9"/>
      <c r="C1855" s="10"/>
      <c r="D1855" s="55"/>
      <c r="E1855" s="60"/>
      <c r="F1855" s="192"/>
      <c r="G1855" s="53"/>
      <c r="H1855" s="192"/>
      <c r="I1855" s="64"/>
    </row>
    <row r="1856" spans="1:9" s="3" customFormat="1">
      <c r="A1856" s="221"/>
      <c r="B1856" s="11"/>
      <c r="C1856" s="34"/>
      <c r="D1856" s="76"/>
      <c r="E1856" s="60"/>
      <c r="F1856" s="192"/>
      <c r="G1856" s="53"/>
      <c r="H1856" s="192"/>
      <c r="I1856" s="64"/>
    </row>
    <row r="1857" spans="1:9" s="3" customFormat="1">
      <c r="A1857" s="221"/>
      <c r="B1857" s="5"/>
      <c r="C1857" s="33"/>
      <c r="D1857" s="75"/>
      <c r="E1857" s="57"/>
      <c r="F1857" s="6"/>
      <c r="G1857" s="54"/>
      <c r="H1857" s="6"/>
      <c r="I1857" s="64"/>
    </row>
    <row r="1858" spans="1:9" s="3" customFormat="1">
      <c r="A1858" s="221"/>
      <c r="B1858" s="9"/>
      <c r="C1858" s="10"/>
      <c r="D1858" s="55"/>
      <c r="E1858" s="60"/>
      <c r="F1858" s="192"/>
      <c r="G1858" s="53"/>
      <c r="H1858" s="192"/>
      <c r="I1858" s="64"/>
    </row>
    <row r="1859" spans="1:9" s="3" customFormat="1">
      <c r="A1859" s="221"/>
      <c r="B1859" s="11"/>
      <c r="C1859" s="34"/>
      <c r="D1859" s="76"/>
      <c r="E1859" s="60"/>
      <c r="F1859" s="192"/>
      <c r="G1859" s="53"/>
      <c r="H1859" s="192"/>
      <c r="I1859" s="64"/>
    </row>
    <row r="1860" spans="1:9" s="3" customFormat="1">
      <c r="A1860" s="221"/>
      <c r="B1860" s="5"/>
      <c r="C1860" s="33"/>
      <c r="D1860" s="75"/>
      <c r="E1860" s="57"/>
      <c r="F1860" s="6"/>
      <c r="G1860" s="54"/>
      <c r="H1860" s="6"/>
      <c r="I1860" s="64"/>
    </row>
    <row r="1861" spans="1:9" s="3" customFormat="1">
      <c r="A1861" s="221"/>
      <c r="B1861" s="9"/>
      <c r="C1861" s="10"/>
      <c r="D1861" s="55"/>
      <c r="E1861" s="60"/>
      <c r="F1861" s="14"/>
      <c r="G1861" s="55"/>
      <c r="H1861" s="14"/>
      <c r="I1861" s="64"/>
    </row>
    <row r="1862" spans="1:9" s="3" customFormat="1">
      <c r="A1862" s="221"/>
      <c r="B1862" s="5"/>
      <c r="C1862" s="33"/>
      <c r="D1862" s="75"/>
      <c r="E1862" s="57"/>
      <c r="F1862" s="6"/>
      <c r="G1862" s="54"/>
      <c r="H1862" s="6"/>
      <c r="I1862" s="64"/>
    </row>
    <row r="1863" spans="1:9" s="3" customFormat="1">
      <c r="A1863" s="221"/>
      <c r="B1863" s="5"/>
      <c r="C1863" s="33"/>
      <c r="D1863" s="75"/>
      <c r="E1863" s="57"/>
      <c r="F1863" s="6"/>
      <c r="G1863" s="54"/>
      <c r="H1863" s="6"/>
      <c r="I1863" s="64"/>
    </row>
    <row r="1864" spans="1:9" s="3" customFormat="1">
      <c r="A1864" s="221"/>
      <c r="B1864" s="5"/>
      <c r="C1864" s="33"/>
      <c r="D1864" s="75"/>
      <c r="E1864" s="57"/>
      <c r="F1864" s="6"/>
      <c r="G1864" s="54"/>
      <c r="H1864" s="6"/>
      <c r="I1864" s="64"/>
    </row>
    <row r="1865" spans="1:9" s="3" customFormat="1">
      <c r="A1865" s="221"/>
      <c r="B1865" s="9"/>
      <c r="C1865" s="10"/>
      <c r="D1865" s="55"/>
      <c r="E1865" s="60"/>
      <c r="F1865" s="192"/>
      <c r="G1865" s="53"/>
      <c r="H1865" s="192"/>
      <c r="I1865" s="64"/>
    </row>
    <row r="1866" spans="1:9" s="3" customFormat="1">
      <c r="A1866" s="221"/>
      <c r="B1866" s="9"/>
      <c r="C1866" s="10"/>
      <c r="D1866" s="55"/>
      <c r="E1866" s="60"/>
      <c r="F1866" s="192"/>
      <c r="G1866" s="53"/>
      <c r="H1866" s="192"/>
      <c r="I1866" s="64"/>
    </row>
    <row r="1867" spans="1:9" s="3" customFormat="1">
      <c r="A1867" s="221"/>
      <c r="B1867" s="11"/>
      <c r="C1867" s="34"/>
      <c r="D1867" s="76"/>
      <c r="E1867" s="60"/>
      <c r="F1867" s="192"/>
      <c r="G1867" s="53"/>
      <c r="H1867" s="192"/>
      <c r="I1867" s="64"/>
    </row>
    <row r="1868" spans="1:9" s="3" customFormat="1">
      <c r="A1868" s="221"/>
      <c r="B1868" s="5"/>
      <c r="C1868" s="33"/>
      <c r="D1868" s="75"/>
      <c r="E1868" s="57"/>
      <c r="F1868" s="6"/>
      <c r="G1868" s="54"/>
      <c r="H1868" s="6"/>
      <c r="I1868" s="64"/>
    </row>
    <row r="1869" spans="1:9" s="3" customFormat="1">
      <c r="A1869" s="221"/>
      <c r="B1869" s="9"/>
      <c r="C1869" s="10"/>
      <c r="D1869" s="55"/>
      <c r="E1869" s="60"/>
      <c r="F1869" s="192"/>
      <c r="G1869" s="53"/>
      <c r="H1869" s="192"/>
      <c r="I1869" s="64"/>
    </row>
    <row r="1870" spans="1:9" s="3" customFormat="1">
      <c r="A1870" s="221"/>
      <c r="B1870" s="11"/>
      <c r="C1870" s="34"/>
      <c r="D1870" s="76"/>
      <c r="E1870" s="60"/>
      <c r="F1870" s="192"/>
      <c r="G1870" s="53"/>
      <c r="H1870" s="192"/>
      <c r="I1870" s="64"/>
    </row>
    <row r="1871" spans="1:9" s="3" customFormat="1">
      <c r="A1871" s="221"/>
      <c r="B1871" s="5"/>
      <c r="C1871" s="33"/>
      <c r="D1871" s="75"/>
      <c r="E1871" s="57"/>
      <c r="F1871" s="6"/>
      <c r="G1871" s="54"/>
      <c r="H1871" s="6"/>
      <c r="I1871" s="64"/>
    </row>
    <row r="1872" spans="1:9" s="3" customFormat="1">
      <c r="A1872" s="221"/>
      <c r="B1872" s="9"/>
      <c r="C1872" s="10"/>
      <c r="D1872" s="55"/>
      <c r="E1872" s="60"/>
      <c r="F1872" s="14"/>
      <c r="G1872" s="55"/>
      <c r="H1872" s="14"/>
      <c r="I1872" s="64"/>
    </row>
    <row r="1873" spans="1:9" s="3" customFormat="1">
      <c r="A1873" s="221"/>
      <c r="B1873" s="5"/>
      <c r="C1873" s="33"/>
      <c r="D1873" s="75"/>
      <c r="E1873" s="57"/>
      <c r="F1873" s="6"/>
      <c r="G1873" s="54"/>
      <c r="H1873" s="6"/>
      <c r="I1873" s="64"/>
    </row>
    <row r="1874" spans="1:9" s="3" customFormat="1">
      <c r="A1874" s="221"/>
      <c r="B1874" s="5"/>
      <c r="C1874" s="33"/>
      <c r="D1874" s="75"/>
      <c r="E1874" s="57"/>
      <c r="F1874" s="6"/>
      <c r="G1874" s="54"/>
      <c r="H1874" s="6"/>
      <c r="I1874" s="64"/>
    </row>
    <row r="1875" spans="1:9" s="3" customFormat="1">
      <c r="A1875" s="221"/>
      <c r="B1875" s="5"/>
      <c r="C1875" s="33"/>
      <c r="D1875" s="75"/>
      <c r="E1875" s="57"/>
      <c r="F1875" s="6"/>
      <c r="G1875" s="54"/>
      <c r="H1875" s="6"/>
      <c r="I1875" s="64"/>
    </row>
    <row r="1876" spans="1:9" s="3" customFormat="1">
      <c r="A1876" s="221"/>
      <c r="B1876" s="9"/>
      <c r="C1876" s="10"/>
      <c r="D1876" s="55"/>
      <c r="E1876" s="60"/>
      <c r="F1876" s="6"/>
      <c r="G1876" s="54"/>
      <c r="H1876" s="6"/>
      <c r="I1876" s="64"/>
    </row>
    <row r="1877" spans="1:9" s="3" customFormat="1">
      <c r="A1877" s="221"/>
      <c r="B1877" s="9"/>
      <c r="C1877" s="10"/>
      <c r="D1877" s="55"/>
      <c r="E1877" s="60"/>
      <c r="F1877" s="192"/>
      <c r="G1877" s="53"/>
      <c r="H1877" s="192"/>
      <c r="I1877" s="64"/>
    </row>
    <row r="1878" spans="1:9" s="3" customFormat="1">
      <c r="A1878" s="221"/>
      <c r="B1878" s="11"/>
      <c r="C1878" s="34"/>
      <c r="D1878" s="76"/>
      <c r="E1878" s="60"/>
      <c r="F1878" s="192"/>
      <c r="G1878" s="53"/>
      <c r="H1878" s="192"/>
      <c r="I1878" s="64"/>
    </row>
    <row r="1879" spans="1:9" s="3" customFormat="1">
      <c r="A1879" s="221"/>
      <c r="B1879" s="5"/>
      <c r="C1879" s="33"/>
      <c r="D1879" s="75"/>
      <c r="E1879" s="57"/>
      <c r="F1879" s="6"/>
      <c r="G1879" s="54"/>
      <c r="H1879" s="6"/>
      <c r="I1879" s="64"/>
    </row>
    <row r="1880" spans="1:9" s="3" customFormat="1">
      <c r="A1880" s="221"/>
      <c r="B1880" s="9"/>
      <c r="C1880" s="10"/>
      <c r="D1880" s="55"/>
      <c r="E1880" s="60"/>
      <c r="F1880" s="192"/>
      <c r="G1880" s="53"/>
      <c r="H1880" s="192"/>
      <c r="I1880" s="64"/>
    </row>
    <row r="1881" spans="1:9" s="3" customFormat="1">
      <c r="A1881" s="221"/>
      <c r="B1881" s="11"/>
      <c r="C1881" s="34"/>
      <c r="D1881" s="76"/>
      <c r="E1881" s="60"/>
      <c r="F1881" s="192"/>
      <c r="G1881" s="53"/>
      <c r="H1881" s="192"/>
      <c r="I1881" s="64"/>
    </row>
    <row r="1882" spans="1:9" s="3" customFormat="1">
      <c r="A1882" s="221"/>
      <c r="B1882" s="5"/>
      <c r="C1882" s="33"/>
      <c r="D1882" s="75"/>
      <c r="E1882" s="57"/>
      <c r="F1882" s="6"/>
      <c r="G1882" s="54"/>
      <c r="H1882" s="6"/>
      <c r="I1882" s="64"/>
    </row>
    <row r="1883" spans="1:9" s="3" customFormat="1">
      <c r="A1883" s="221"/>
      <c r="B1883" s="9"/>
      <c r="C1883" s="10"/>
      <c r="D1883" s="55"/>
      <c r="E1883" s="60"/>
      <c r="F1883" s="192"/>
      <c r="G1883" s="53"/>
      <c r="H1883" s="192"/>
      <c r="I1883" s="64"/>
    </row>
    <row r="1884" spans="1:9" s="3" customFormat="1">
      <c r="A1884" s="221"/>
      <c r="B1884" s="5"/>
      <c r="C1884" s="33"/>
      <c r="D1884" s="75"/>
      <c r="E1884" s="57"/>
      <c r="F1884" s="192"/>
      <c r="G1884" s="53"/>
      <c r="H1884" s="192"/>
      <c r="I1884" s="64"/>
    </row>
    <row r="1885" spans="1:9" s="3" customFormat="1">
      <c r="A1885" s="221"/>
      <c r="B1885" s="5"/>
      <c r="C1885" s="33"/>
      <c r="D1885" s="75"/>
      <c r="E1885" s="57"/>
      <c r="F1885" s="192"/>
      <c r="G1885" s="53"/>
      <c r="H1885" s="192"/>
      <c r="I1885" s="64"/>
    </row>
    <row r="1886" spans="1:9" s="3" customFormat="1">
      <c r="A1886" s="221"/>
      <c r="B1886" s="5"/>
      <c r="C1886" s="33"/>
      <c r="D1886" s="75"/>
      <c r="E1886" s="57"/>
      <c r="F1886" s="192"/>
      <c r="G1886" s="53"/>
      <c r="H1886" s="192"/>
      <c r="I1886" s="64"/>
    </row>
    <row r="1887" spans="1:9" s="3" customFormat="1">
      <c r="A1887" s="221"/>
      <c r="B1887" s="9"/>
      <c r="C1887" s="10"/>
      <c r="D1887" s="55"/>
      <c r="E1887" s="60"/>
      <c r="F1887" s="192"/>
      <c r="G1887" s="53"/>
      <c r="H1887" s="192"/>
      <c r="I1887" s="64"/>
    </row>
    <row r="1888" spans="1:9" s="3" customFormat="1">
      <c r="A1888" s="221"/>
      <c r="B1888" s="9"/>
      <c r="C1888" s="10"/>
      <c r="D1888" s="55"/>
      <c r="E1888" s="60"/>
      <c r="F1888" s="192"/>
      <c r="G1888" s="53"/>
      <c r="H1888" s="192"/>
      <c r="I1888" s="64"/>
    </row>
    <row r="1889" spans="1:9" s="3" customFormat="1">
      <c r="A1889" s="221"/>
      <c r="B1889" s="11"/>
      <c r="C1889" s="34"/>
      <c r="D1889" s="76"/>
      <c r="E1889" s="60"/>
      <c r="F1889" s="192"/>
      <c r="G1889" s="53"/>
      <c r="H1889" s="192"/>
      <c r="I1889" s="64"/>
    </row>
    <row r="1890" spans="1:9" s="3" customFormat="1">
      <c r="A1890" s="221"/>
      <c r="B1890" s="5"/>
      <c r="C1890" s="33"/>
      <c r="D1890" s="75"/>
      <c r="E1890" s="57"/>
      <c r="F1890" s="6"/>
      <c r="G1890" s="54"/>
      <c r="H1890" s="6"/>
      <c r="I1890" s="64"/>
    </row>
    <row r="1891" spans="1:9" s="3" customFormat="1">
      <c r="A1891" s="221"/>
      <c r="B1891" s="9"/>
      <c r="C1891" s="10"/>
      <c r="D1891" s="55"/>
      <c r="E1891" s="60"/>
      <c r="F1891" s="192"/>
      <c r="G1891" s="53"/>
      <c r="H1891" s="192"/>
      <c r="I1891" s="64"/>
    </row>
    <row r="1892" spans="1:9" s="3" customFormat="1">
      <c r="A1892" s="221"/>
      <c r="B1892" s="11"/>
      <c r="C1892" s="34"/>
      <c r="D1892" s="76"/>
      <c r="E1892" s="60"/>
      <c r="F1892" s="192"/>
      <c r="G1892" s="53"/>
      <c r="H1892" s="192"/>
      <c r="I1892" s="64"/>
    </row>
    <row r="1893" spans="1:9" s="3" customFormat="1">
      <c r="A1893" s="221"/>
      <c r="B1893" s="5"/>
      <c r="C1893" s="33"/>
      <c r="D1893" s="75"/>
      <c r="E1893" s="57"/>
      <c r="F1893" s="6"/>
      <c r="G1893" s="54"/>
      <c r="H1893" s="6"/>
      <c r="I1893" s="64"/>
    </row>
    <row r="1894" spans="1:9" s="3" customFormat="1">
      <c r="A1894" s="221"/>
      <c r="B1894" s="9"/>
      <c r="C1894" s="10"/>
      <c r="D1894" s="55"/>
      <c r="E1894" s="60"/>
      <c r="F1894" s="192"/>
      <c r="G1894" s="53"/>
      <c r="H1894" s="192"/>
      <c r="I1894" s="64"/>
    </row>
    <row r="1895" spans="1:9" s="3" customFormat="1">
      <c r="A1895" s="221"/>
      <c r="B1895" s="5"/>
      <c r="C1895" s="33"/>
      <c r="D1895" s="75"/>
      <c r="E1895" s="57"/>
      <c r="F1895" s="192"/>
      <c r="G1895" s="53"/>
      <c r="H1895" s="192"/>
      <c r="I1895" s="64"/>
    </row>
    <row r="1896" spans="1:9" s="3" customFormat="1">
      <c r="A1896" s="221"/>
      <c r="B1896" s="5"/>
      <c r="C1896" s="33"/>
      <c r="D1896" s="75"/>
      <c r="E1896" s="57"/>
      <c r="F1896" s="192"/>
      <c r="G1896" s="53"/>
      <c r="H1896" s="192"/>
      <c r="I1896" s="64"/>
    </row>
    <row r="1897" spans="1:9" s="3" customFormat="1">
      <c r="A1897" s="221"/>
      <c r="B1897" s="5"/>
      <c r="C1897" s="33"/>
      <c r="D1897" s="75"/>
      <c r="E1897" s="57"/>
      <c r="F1897" s="6"/>
      <c r="G1897" s="54"/>
      <c r="H1897" s="6"/>
      <c r="I1897" s="64"/>
    </row>
    <row r="1898" spans="1:9" s="3" customFormat="1">
      <c r="A1898" s="221"/>
      <c r="B1898" s="9"/>
      <c r="C1898" s="10"/>
      <c r="D1898" s="55"/>
      <c r="E1898" s="60"/>
      <c r="F1898" s="6"/>
      <c r="G1898" s="54"/>
      <c r="H1898" s="6"/>
      <c r="I1898" s="64"/>
    </row>
    <row r="1899" spans="1:9" s="3" customFormat="1">
      <c r="A1899" s="221"/>
      <c r="B1899" s="9"/>
      <c r="C1899" s="10"/>
      <c r="D1899" s="55"/>
      <c r="E1899" s="60"/>
      <c r="F1899" s="192"/>
      <c r="G1899" s="53"/>
      <c r="H1899" s="192"/>
      <c r="I1899" s="64"/>
    </row>
    <row r="1900" spans="1:9" s="3" customFormat="1">
      <c r="A1900" s="221"/>
      <c r="B1900" s="11"/>
      <c r="C1900" s="34"/>
      <c r="D1900" s="76"/>
      <c r="E1900" s="60"/>
      <c r="F1900" s="192"/>
      <c r="G1900" s="53"/>
      <c r="H1900" s="192"/>
      <c r="I1900" s="64"/>
    </row>
    <row r="1901" spans="1:9" s="3" customFormat="1">
      <c r="A1901" s="221"/>
      <c r="B1901" s="5"/>
      <c r="C1901" s="33"/>
      <c r="D1901" s="75"/>
      <c r="E1901" s="57"/>
      <c r="F1901" s="6"/>
      <c r="G1901" s="54"/>
      <c r="H1901" s="6"/>
      <c r="I1901" s="64"/>
    </row>
    <row r="1902" spans="1:9" s="3" customFormat="1">
      <c r="A1902" s="221"/>
      <c r="B1902" s="9"/>
      <c r="C1902" s="10"/>
      <c r="D1902" s="55"/>
      <c r="E1902" s="60"/>
      <c r="F1902" s="192"/>
      <c r="G1902" s="53"/>
      <c r="H1902" s="192"/>
      <c r="I1902" s="64"/>
    </row>
    <row r="1903" spans="1:9" s="3" customFormat="1">
      <c r="A1903" s="221"/>
      <c r="B1903" s="11"/>
      <c r="C1903" s="34"/>
      <c r="D1903" s="76"/>
      <c r="E1903" s="60"/>
      <c r="F1903" s="192"/>
      <c r="G1903" s="53"/>
      <c r="H1903" s="192"/>
      <c r="I1903" s="64"/>
    </row>
    <row r="1904" spans="1:9" s="3" customFormat="1">
      <c r="A1904" s="221"/>
      <c r="B1904" s="5"/>
      <c r="C1904" s="33"/>
      <c r="D1904" s="75"/>
      <c r="E1904" s="57"/>
      <c r="F1904" s="6"/>
      <c r="G1904" s="54"/>
      <c r="H1904" s="6"/>
      <c r="I1904" s="64"/>
    </row>
    <row r="1905" spans="1:9" s="3" customFormat="1">
      <c r="A1905" s="221"/>
      <c r="B1905" s="9"/>
      <c r="C1905" s="10"/>
      <c r="D1905" s="55"/>
      <c r="E1905" s="60"/>
      <c r="F1905" s="192"/>
      <c r="G1905" s="53"/>
      <c r="H1905" s="192"/>
      <c r="I1905" s="64"/>
    </row>
    <row r="1906" spans="1:9" s="3" customFormat="1">
      <c r="A1906" s="221"/>
      <c r="B1906" s="5"/>
      <c r="C1906" s="33"/>
      <c r="D1906" s="75"/>
      <c r="E1906" s="57"/>
      <c r="F1906" s="192"/>
      <c r="G1906" s="53"/>
      <c r="H1906" s="192"/>
      <c r="I1906" s="64"/>
    </row>
    <row r="1907" spans="1:9" s="3" customFormat="1">
      <c r="A1907" s="221"/>
      <c r="B1907" s="5"/>
      <c r="C1907" s="33"/>
      <c r="D1907" s="75"/>
      <c r="E1907" s="57"/>
      <c r="F1907" s="192"/>
      <c r="G1907" s="53"/>
      <c r="H1907" s="192"/>
      <c r="I1907" s="64"/>
    </row>
    <row r="1908" spans="1:9" s="3" customFormat="1">
      <c r="A1908" s="221"/>
      <c r="B1908" s="5"/>
      <c r="C1908" s="33"/>
      <c r="D1908" s="75"/>
      <c r="E1908" s="57"/>
      <c r="F1908" s="192"/>
      <c r="G1908" s="53"/>
      <c r="H1908" s="192"/>
      <c r="I1908" s="64"/>
    </row>
    <row r="1909" spans="1:9" s="3" customFormat="1">
      <c r="A1909" s="221"/>
      <c r="B1909" s="9"/>
      <c r="C1909" s="10"/>
      <c r="D1909" s="55"/>
      <c r="E1909" s="60"/>
      <c r="F1909" s="192"/>
      <c r="G1909" s="53"/>
      <c r="H1909" s="192"/>
      <c r="I1909" s="64"/>
    </row>
    <row r="1910" spans="1:9" s="3" customFormat="1">
      <c r="A1910" s="221"/>
      <c r="B1910" s="9"/>
      <c r="C1910" s="10"/>
      <c r="D1910" s="55"/>
      <c r="E1910" s="60"/>
      <c r="F1910" s="192"/>
      <c r="G1910" s="53"/>
      <c r="H1910" s="192"/>
      <c r="I1910" s="64"/>
    </row>
    <row r="1911" spans="1:9" s="3" customFormat="1">
      <c r="A1911" s="221"/>
      <c r="B1911" s="11"/>
      <c r="C1911" s="34"/>
      <c r="D1911" s="76"/>
      <c r="E1911" s="60"/>
      <c r="F1911" s="192"/>
      <c r="G1911" s="53"/>
      <c r="H1911" s="192"/>
      <c r="I1911" s="64"/>
    </row>
    <row r="1912" spans="1:9" s="3" customFormat="1">
      <c r="A1912" s="221"/>
      <c r="B1912" s="5"/>
      <c r="C1912" s="33"/>
      <c r="D1912" s="75"/>
      <c r="E1912" s="57"/>
      <c r="F1912" s="6"/>
      <c r="G1912" s="54"/>
      <c r="H1912" s="6"/>
      <c r="I1912" s="64"/>
    </row>
    <row r="1913" spans="1:9" s="3" customFormat="1">
      <c r="A1913" s="221"/>
      <c r="B1913" s="9"/>
      <c r="C1913" s="10"/>
      <c r="D1913" s="55"/>
      <c r="E1913" s="60"/>
      <c r="F1913" s="192"/>
      <c r="G1913" s="53"/>
      <c r="H1913" s="192"/>
      <c r="I1913" s="64"/>
    </row>
    <row r="1914" spans="1:9" s="3" customFormat="1">
      <c r="A1914" s="221"/>
      <c r="B1914" s="11"/>
      <c r="C1914" s="34"/>
      <c r="D1914" s="76"/>
      <c r="E1914" s="60"/>
      <c r="F1914" s="192"/>
      <c r="G1914" s="53"/>
      <c r="H1914" s="192"/>
      <c r="I1914" s="64"/>
    </row>
    <row r="1915" spans="1:9" s="3" customFormat="1">
      <c r="A1915" s="221"/>
      <c r="B1915" s="5"/>
      <c r="C1915" s="33"/>
      <c r="D1915" s="75"/>
      <c r="E1915" s="57"/>
      <c r="F1915" s="6"/>
      <c r="G1915" s="54"/>
      <c r="H1915" s="6"/>
      <c r="I1915" s="64"/>
    </row>
    <row r="1916" spans="1:9" s="3" customFormat="1">
      <c r="A1916" s="221"/>
      <c r="B1916" s="9"/>
      <c r="C1916" s="10"/>
      <c r="D1916" s="55"/>
      <c r="E1916" s="60"/>
      <c r="F1916" s="192"/>
      <c r="G1916" s="53"/>
      <c r="H1916" s="192"/>
      <c r="I1916" s="64"/>
    </row>
    <row r="1917" spans="1:9" s="3" customFormat="1">
      <c r="A1917" s="221"/>
      <c r="B1917" s="5"/>
      <c r="C1917" s="33"/>
      <c r="D1917" s="75"/>
      <c r="E1917" s="57"/>
      <c r="F1917" s="192"/>
      <c r="G1917" s="53"/>
      <c r="H1917" s="192"/>
      <c r="I1917" s="64"/>
    </row>
    <row r="1918" spans="1:9" s="3" customFormat="1">
      <c r="A1918" s="221"/>
      <c r="B1918" s="5"/>
      <c r="C1918" s="33"/>
      <c r="D1918" s="75"/>
      <c r="E1918" s="57"/>
      <c r="F1918" s="192"/>
      <c r="G1918" s="53"/>
      <c r="H1918" s="192"/>
      <c r="I1918" s="64"/>
    </row>
    <row r="1919" spans="1:9" s="3" customFormat="1">
      <c r="A1919" s="221"/>
      <c r="B1919" s="5"/>
      <c r="C1919" s="33"/>
      <c r="D1919" s="75"/>
      <c r="E1919" s="57"/>
      <c r="F1919" s="192"/>
      <c r="G1919" s="53"/>
      <c r="H1919" s="192"/>
      <c r="I1919" s="64"/>
    </row>
    <row r="1920" spans="1:9" s="3" customFormat="1">
      <c r="A1920" s="221"/>
      <c r="B1920" s="9"/>
      <c r="C1920" s="10"/>
      <c r="D1920" s="55"/>
      <c r="E1920" s="57"/>
      <c r="F1920" s="6"/>
      <c r="G1920" s="54"/>
      <c r="H1920" s="6"/>
      <c r="I1920" s="64"/>
    </row>
    <row r="1921" spans="1:9" s="3" customFormat="1">
      <c r="A1921" s="221"/>
      <c r="B1921" s="9"/>
      <c r="C1921" s="10"/>
      <c r="D1921" s="55"/>
      <c r="E1921" s="57"/>
      <c r="F1921" s="192"/>
      <c r="G1921" s="53"/>
      <c r="H1921" s="192"/>
      <c r="I1921" s="64"/>
    </row>
    <row r="1922" spans="1:9" s="3" customFormat="1">
      <c r="A1922" s="221"/>
      <c r="B1922" s="11"/>
      <c r="C1922" s="34"/>
      <c r="D1922" s="76"/>
      <c r="E1922" s="57"/>
      <c r="F1922" s="192"/>
      <c r="G1922" s="53"/>
      <c r="H1922" s="192"/>
      <c r="I1922" s="64"/>
    </row>
    <row r="1923" spans="1:9" s="3" customFormat="1">
      <c r="A1923" s="221"/>
      <c r="B1923" s="5"/>
      <c r="C1923" s="33"/>
      <c r="D1923" s="75"/>
      <c r="E1923" s="57"/>
      <c r="F1923" s="6"/>
      <c r="G1923" s="54"/>
      <c r="H1923" s="6"/>
      <c r="I1923" s="64"/>
    </row>
    <row r="1924" spans="1:9" s="3" customFormat="1">
      <c r="A1924" s="221"/>
      <c r="B1924" s="9"/>
      <c r="C1924" s="10"/>
      <c r="D1924" s="55"/>
      <c r="E1924" s="57"/>
      <c r="F1924" s="192"/>
      <c r="G1924" s="53"/>
      <c r="H1924" s="192"/>
      <c r="I1924" s="64"/>
    </row>
    <row r="1925" spans="1:9" s="3" customFormat="1">
      <c r="A1925" s="221"/>
      <c r="B1925" s="11"/>
      <c r="C1925" s="34"/>
      <c r="D1925" s="76"/>
      <c r="E1925" s="57"/>
      <c r="F1925" s="192"/>
      <c r="G1925" s="53"/>
      <c r="H1925" s="192"/>
      <c r="I1925" s="64"/>
    </row>
    <row r="1926" spans="1:9" s="3" customFormat="1">
      <c r="A1926" s="221"/>
      <c r="B1926" s="5"/>
      <c r="C1926" s="33"/>
      <c r="D1926" s="75"/>
      <c r="E1926" s="57"/>
      <c r="F1926" s="6"/>
      <c r="G1926" s="54"/>
      <c r="H1926" s="6"/>
      <c r="I1926" s="64"/>
    </row>
    <row r="1927" spans="1:9" s="3" customFormat="1">
      <c r="A1927" s="221"/>
      <c r="B1927" s="9"/>
      <c r="C1927" s="10"/>
      <c r="D1927" s="55"/>
      <c r="E1927" s="57"/>
      <c r="F1927" s="14"/>
      <c r="G1927" s="55"/>
      <c r="H1927" s="14"/>
      <c r="I1927" s="64"/>
    </row>
    <row r="1928" spans="1:9" s="3" customFormat="1">
      <c r="A1928" s="221"/>
      <c r="B1928" s="5"/>
      <c r="C1928" s="33"/>
      <c r="D1928" s="75"/>
      <c r="E1928" s="57"/>
      <c r="F1928" s="6"/>
      <c r="G1928" s="54"/>
      <c r="H1928" s="6"/>
      <c r="I1928" s="64"/>
    </row>
    <row r="1929" spans="1:9" s="3" customFormat="1">
      <c r="A1929" s="221"/>
      <c r="B1929" s="5"/>
      <c r="C1929" s="33"/>
      <c r="D1929" s="75"/>
      <c r="E1929" s="57"/>
      <c r="F1929" s="6"/>
      <c r="G1929" s="54"/>
      <c r="H1929" s="6"/>
      <c r="I1929" s="64"/>
    </row>
    <row r="1930" spans="1:9" s="3" customFormat="1">
      <c r="A1930" s="221"/>
      <c r="B1930" s="5"/>
      <c r="C1930" s="33"/>
      <c r="D1930" s="75"/>
      <c r="E1930" s="57"/>
      <c r="F1930" s="6"/>
      <c r="G1930" s="54"/>
      <c r="H1930" s="6"/>
      <c r="I1930" s="64"/>
    </row>
    <row r="1931" spans="1:9" s="3" customFormat="1">
      <c r="A1931" s="221"/>
      <c r="B1931" s="9"/>
      <c r="C1931" s="10"/>
      <c r="D1931" s="55"/>
      <c r="E1931" s="60"/>
      <c r="F1931" s="192"/>
      <c r="G1931" s="53"/>
      <c r="H1931" s="192"/>
      <c r="I1931" s="64"/>
    </row>
    <row r="1932" spans="1:9" s="3" customFormat="1">
      <c r="A1932" s="221"/>
      <c r="B1932" s="9"/>
      <c r="C1932" s="10"/>
      <c r="D1932" s="55"/>
      <c r="E1932" s="60"/>
      <c r="F1932" s="192"/>
      <c r="G1932" s="53"/>
      <c r="H1932" s="192"/>
      <c r="I1932" s="64"/>
    </row>
    <row r="1933" spans="1:9" s="3" customFormat="1">
      <c r="A1933" s="221"/>
      <c r="B1933" s="11"/>
      <c r="C1933" s="34"/>
      <c r="D1933" s="76"/>
      <c r="E1933" s="60"/>
      <c r="F1933" s="192"/>
      <c r="G1933" s="53"/>
      <c r="H1933" s="192"/>
      <c r="I1933" s="64"/>
    </row>
    <row r="1934" spans="1:9" s="3" customFormat="1">
      <c r="A1934" s="221"/>
      <c r="B1934" s="5"/>
      <c r="C1934" s="33"/>
      <c r="D1934" s="75"/>
      <c r="E1934" s="57"/>
      <c r="F1934" s="6"/>
      <c r="G1934" s="54"/>
      <c r="H1934" s="6"/>
      <c r="I1934" s="64"/>
    </row>
    <row r="1935" spans="1:9" s="3" customFormat="1">
      <c r="A1935" s="221"/>
      <c r="B1935" s="9"/>
      <c r="C1935" s="10"/>
      <c r="D1935" s="55"/>
      <c r="E1935" s="60"/>
      <c r="F1935" s="192"/>
      <c r="G1935" s="53"/>
      <c r="H1935" s="192"/>
      <c r="I1935" s="64"/>
    </row>
    <row r="1936" spans="1:9" s="3" customFormat="1">
      <c r="A1936" s="221"/>
      <c r="B1936" s="11"/>
      <c r="C1936" s="34"/>
      <c r="D1936" s="76"/>
      <c r="E1936" s="60"/>
      <c r="F1936" s="192"/>
      <c r="G1936" s="53"/>
      <c r="H1936" s="192"/>
      <c r="I1936" s="64"/>
    </row>
    <row r="1937" spans="1:9" s="3" customFormat="1">
      <c r="A1937" s="221"/>
      <c r="B1937" s="5"/>
      <c r="C1937" s="33"/>
      <c r="D1937" s="75"/>
      <c r="E1937" s="57"/>
      <c r="F1937" s="6"/>
      <c r="G1937" s="54"/>
      <c r="H1937" s="6"/>
      <c r="I1937" s="64"/>
    </row>
    <row r="1938" spans="1:9" s="3" customFormat="1">
      <c r="A1938" s="221"/>
      <c r="B1938" s="9"/>
      <c r="C1938" s="10"/>
      <c r="D1938" s="55"/>
      <c r="E1938" s="60"/>
      <c r="F1938" s="14"/>
      <c r="G1938" s="55"/>
      <c r="H1938" s="14"/>
      <c r="I1938" s="64"/>
    </row>
    <row r="1939" spans="1:9" s="3" customFormat="1">
      <c r="A1939" s="221"/>
      <c r="B1939" s="5"/>
      <c r="C1939" s="33"/>
      <c r="D1939" s="75"/>
      <c r="E1939" s="57"/>
      <c r="F1939" s="6"/>
      <c r="G1939" s="54"/>
      <c r="H1939" s="6"/>
      <c r="I1939" s="64"/>
    </row>
    <row r="1940" spans="1:9" s="3" customFormat="1">
      <c r="A1940" s="221"/>
      <c r="B1940" s="5"/>
      <c r="C1940" s="33"/>
      <c r="D1940" s="75"/>
      <c r="E1940" s="57"/>
      <c r="F1940" s="6"/>
      <c r="G1940" s="54"/>
      <c r="H1940" s="6"/>
      <c r="I1940" s="64"/>
    </row>
    <row r="1941" spans="1:9" s="3" customFormat="1">
      <c r="A1941" s="221"/>
      <c r="B1941" s="5"/>
      <c r="C1941" s="33"/>
      <c r="D1941" s="75"/>
      <c r="E1941" s="57"/>
      <c r="F1941" s="6"/>
      <c r="G1941" s="54"/>
      <c r="H1941" s="6"/>
      <c r="I1941" s="64"/>
    </row>
    <row r="1942" spans="1:9" s="12" customFormat="1">
      <c r="A1942" s="221"/>
      <c r="B1942" s="9"/>
      <c r="C1942" s="10"/>
      <c r="D1942" s="55"/>
      <c r="E1942" s="60"/>
      <c r="F1942" s="192"/>
      <c r="G1942" s="53"/>
      <c r="H1942" s="192"/>
      <c r="I1942" s="65"/>
    </row>
    <row r="1943" spans="1:9" s="3" customFormat="1">
      <c r="A1943" s="221"/>
      <c r="B1943" s="9"/>
      <c r="C1943" s="10"/>
      <c r="D1943" s="55"/>
      <c r="E1943" s="60"/>
      <c r="F1943" s="192"/>
      <c r="G1943" s="53"/>
      <c r="H1943" s="192"/>
      <c r="I1943" s="64"/>
    </row>
    <row r="1944" spans="1:9" s="3" customFormat="1">
      <c r="A1944" s="221"/>
      <c r="B1944" s="11"/>
      <c r="C1944" s="34"/>
      <c r="D1944" s="76"/>
      <c r="E1944" s="60"/>
      <c r="F1944" s="192"/>
      <c r="G1944" s="53"/>
      <c r="H1944" s="192"/>
      <c r="I1944" s="64"/>
    </row>
    <row r="1945" spans="1:9" s="3" customFormat="1">
      <c r="A1945" s="221"/>
      <c r="B1945" s="5"/>
      <c r="C1945" s="33"/>
      <c r="D1945" s="75"/>
      <c r="E1945" s="57"/>
      <c r="F1945" s="6"/>
      <c r="G1945" s="54"/>
      <c r="H1945" s="6"/>
      <c r="I1945" s="64"/>
    </row>
    <row r="1946" spans="1:9" s="3" customFormat="1">
      <c r="A1946" s="221"/>
      <c r="B1946" s="9"/>
      <c r="C1946" s="10"/>
      <c r="D1946" s="55"/>
      <c r="E1946" s="60"/>
      <c r="F1946" s="192"/>
      <c r="G1946" s="53"/>
      <c r="H1946" s="192"/>
      <c r="I1946" s="64"/>
    </row>
    <row r="1947" spans="1:9" s="3" customFormat="1">
      <c r="A1947" s="221"/>
      <c r="B1947" s="11"/>
      <c r="C1947" s="34"/>
      <c r="D1947" s="76"/>
      <c r="E1947" s="60"/>
      <c r="F1947" s="192"/>
      <c r="G1947" s="53"/>
      <c r="H1947" s="192"/>
      <c r="I1947" s="64"/>
    </row>
    <row r="1948" spans="1:9" s="3" customFormat="1">
      <c r="A1948" s="221"/>
      <c r="B1948" s="5"/>
      <c r="C1948" s="33"/>
      <c r="D1948" s="75"/>
      <c r="E1948" s="57"/>
      <c r="F1948" s="6"/>
      <c r="G1948" s="54"/>
      <c r="H1948" s="6"/>
      <c r="I1948" s="64"/>
    </row>
    <row r="1949" spans="1:9" s="3" customFormat="1">
      <c r="A1949" s="221"/>
      <c r="B1949" s="9"/>
      <c r="C1949" s="10"/>
      <c r="D1949" s="55"/>
      <c r="E1949" s="60"/>
      <c r="F1949" s="14"/>
      <c r="G1949" s="55"/>
      <c r="H1949" s="14"/>
      <c r="I1949" s="64"/>
    </row>
    <row r="1950" spans="1:9" s="3" customFormat="1">
      <c r="A1950" s="221"/>
      <c r="B1950" s="5"/>
      <c r="C1950" s="33"/>
      <c r="D1950" s="75"/>
      <c r="E1950" s="57"/>
      <c r="F1950" s="6"/>
      <c r="G1950" s="54"/>
      <c r="H1950" s="6"/>
      <c r="I1950" s="64"/>
    </row>
    <row r="1951" spans="1:9" s="3" customFormat="1">
      <c r="A1951" s="221"/>
      <c r="B1951" s="5"/>
      <c r="C1951" s="33"/>
      <c r="D1951" s="75"/>
      <c r="E1951" s="57"/>
      <c r="F1951" s="6"/>
      <c r="G1951" s="54"/>
      <c r="H1951" s="6"/>
      <c r="I1951" s="64"/>
    </row>
    <row r="1952" spans="1:9" s="3" customFormat="1">
      <c r="A1952" s="221"/>
      <c r="B1952" s="5"/>
      <c r="C1952" s="33"/>
      <c r="D1952" s="75"/>
      <c r="E1952" s="57"/>
      <c r="F1952" s="6"/>
      <c r="G1952" s="54"/>
      <c r="H1952" s="6"/>
      <c r="I1952" s="64"/>
    </row>
    <row r="1953" spans="1:9" s="3" customFormat="1">
      <c r="A1953" s="221"/>
      <c r="B1953" s="9"/>
      <c r="C1953" s="10"/>
      <c r="D1953" s="55"/>
      <c r="E1953" s="60"/>
      <c r="F1953" s="6"/>
      <c r="G1953" s="54"/>
      <c r="H1953" s="6"/>
      <c r="I1953" s="64"/>
    </row>
    <row r="1954" spans="1:9" s="3" customFormat="1">
      <c r="A1954" s="221"/>
      <c r="B1954" s="9"/>
      <c r="C1954" s="10"/>
      <c r="D1954" s="55"/>
      <c r="E1954" s="60"/>
      <c r="F1954" s="6"/>
      <c r="G1954" s="54"/>
      <c r="H1954" s="6"/>
      <c r="I1954" s="64"/>
    </row>
    <row r="1955" spans="1:9" s="3" customFormat="1">
      <c r="A1955" s="221"/>
      <c r="B1955" s="11"/>
      <c r="C1955" s="34"/>
      <c r="D1955" s="76"/>
      <c r="E1955" s="60"/>
      <c r="F1955" s="6"/>
      <c r="G1955" s="54"/>
      <c r="H1955" s="6"/>
      <c r="I1955" s="64"/>
    </row>
    <row r="1956" spans="1:9" s="3" customFormat="1">
      <c r="A1956" s="221"/>
      <c r="B1956" s="5"/>
      <c r="C1956" s="33"/>
      <c r="D1956" s="75"/>
      <c r="E1956" s="57"/>
      <c r="F1956" s="6"/>
      <c r="G1956" s="54"/>
      <c r="H1956" s="6"/>
      <c r="I1956" s="64"/>
    </row>
    <row r="1957" spans="1:9" s="3" customFormat="1">
      <c r="A1957" s="221"/>
      <c r="B1957" s="9"/>
      <c r="C1957" s="10"/>
      <c r="D1957" s="55"/>
      <c r="E1957" s="60"/>
      <c r="F1957" s="6"/>
      <c r="G1957" s="54"/>
      <c r="H1957" s="6"/>
      <c r="I1957" s="64"/>
    </row>
    <row r="1958" spans="1:9" s="3" customFormat="1">
      <c r="A1958" s="221"/>
      <c r="B1958" s="11"/>
      <c r="C1958" s="34"/>
      <c r="D1958" s="76"/>
      <c r="E1958" s="60"/>
      <c r="F1958" s="6"/>
      <c r="G1958" s="54"/>
      <c r="H1958" s="6"/>
      <c r="I1958" s="64"/>
    </row>
    <row r="1959" spans="1:9" s="3" customFormat="1">
      <c r="A1959" s="221"/>
      <c r="B1959" s="5"/>
      <c r="C1959" s="33"/>
      <c r="D1959" s="75"/>
      <c r="E1959" s="57"/>
      <c r="F1959" s="6"/>
      <c r="G1959" s="54"/>
      <c r="H1959" s="6"/>
      <c r="I1959" s="64"/>
    </row>
    <row r="1960" spans="1:9" s="3" customFormat="1">
      <c r="A1960" s="221"/>
      <c r="B1960" s="9"/>
      <c r="C1960" s="10"/>
      <c r="D1960" s="55"/>
      <c r="E1960" s="60"/>
      <c r="F1960" s="6"/>
      <c r="G1960" s="54"/>
      <c r="H1960" s="6"/>
      <c r="I1960" s="64"/>
    </row>
    <row r="1961" spans="1:9" s="3" customFormat="1">
      <c r="A1961" s="221"/>
      <c r="B1961" s="5"/>
      <c r="C1961" s="33"/>
      <c r="D1961" s="75"/>
      <c r="E1961" s="57"/>
      <c r="F1961" s="6"/>
      <c r="G1961" s="54"/>
      <c r="H1961" s="6"/>
      <c r="I1961" s="64"/>
    </row>
    <row r="1962" spans="1:9" s="3" customFormat="1">
      <c r="A1962" s="221"/>
      <c r="B1962" s="5"/>
      <c r="C1962" s="33"/>
      <c r="D1962" s="75"/>
      <c r="E1962" s="57"/>
      <c r="F1962" s="6"/>
      <c r="G1962" s="54"/>
      <c r="H1962" s="6"/>
      <c r="I1962" s="64"/>
    </row>
    <row r="1963" spans="1:9" s="3" customFormat="1">
      <c r="A1963" s="221"/>
      <c r="B1963" s="5"/>
      <c r="C1963" s="33"/>
      <c r="D1963" s="75"/>
      <c r="E1963" s="57"/>
      <c r="F1963" s="6"/>
      <c r="G1963" s="54"/>
      <c r="H1963" s="6"/>
      <c r="I1963" s="64"/>
    </row>
    <row r="1964" spans="1:9" s="3" customFormat="1">
      <c r="A1964" s="221"/>
      <c r="B1964" s="9"/>
      <c r="C1964" s="10"/>
      <c r="D1964" s="55"/>
      <c r="E1964" s="57"/>
      <c r="F1964" s="6"/>
      <c r="G1964" s="54"/>
      <c r="H1964" s="6"/>
      <c r="I1964" s="64"/>
    </row>
    <row r="1965" spans="1:9" s="3" customFormat="1">
      <c r="A1965" s="221"/>
      <c r="B1965" s="9"/>
      <c r="C1965" s="10"/>
      <c r="D1965" s="55"/>
      <c r="E1965" s="57"/>
      <c r="F1965" s="6"/>
      <c r="G1965" s="54"/>
      <c r="H1965" s="6"/>
      <c r="I1965" s="64"/>
    </row>
    <row r="1966" spans="1:9" s="3" customFormat="1">
      <c r="A1966" s="221"/>
      <c r="B1966" s="11"/>
      <c r="C1966" s="34"/>
      <c r="D1966" s="76"/>
      <c r="E1966" s="57"/>
      <c r="F1966" s="6"/>
      <c r="G1966" s="54"/>
      <c r="H1966" s="6"/>
      <c r="I1966" s="64"/>
    </row>
    <row r="1967" spans="1:9" s="3" customFormat="1">
      <c r="A1967" s="221"/>
      <c r="B1967" s="5"/>
      <c r="C1967" s="33"/>
      <c r="D1967" s="75"/>
      <c r="E1967" s="57"/>
      <c r="F1967" s="6"/>
      <c r="G1967" s="54"/>
      <c r="H1967" s="6"/>
      <c r="I1967" s="64"/>
    </row>
    <row r="1968" spans="1:9" s="3" customFormat="1">
      <c r="A1968" s="221"/>
      <c r="B1968" s="9"/>
      <c r="C1968" s="10"/>
      <c r="D1968" s="55"/>
      <c r="E1968" s="57"/>
      <c r="F1968" s="6"/>
      <c r="G1968" s="54"/>
      <c r="H1968" s="6"/>
      <c r="I1968" s="64"/>
    </row>
    <row r="1969" spans="1:9" s="3" customFormat="1">
      <c r="A1969" s="221"/>
      <c r="B1969" s="11"/>
      <c r="C1969" s="34"/>
      <c r="D1969" s="76"/>
      <c r="E1969" s="57"/>
      <c r="F1969" s="6"/>
      <c r="G1969" s="54"/>
      <c r="H1969" s="6"/>
      <c r="I1969" s="64"/>
    </row>
    <row r="1970" spans="1:9" s="3" customFormat="1">
      <c r="A1970" s="221"/>
      <c r="B1970" s="5"/>
      <c r="C1970" s="33"/>
      <c r="D1970" s="75"/>
      <c r="E1970" s="57"/>
      <c r="F1970" s="6"/>
      <c r="G1970" s="54"/>
      <c r="H1970" s="6"/>
      <c r="I1970" s="64"/>
    </row>
    <row r="1971" spans="1:9" s="3" customFormat="1">
      <c r="A1971" s="221"/>
      <c r="B1971" s="9"/>
      <c r="C1971" s="10"/>
      <c r="D1971" s="55"/>
      <c r="E1971" s="57"/>
      <c r="F1971" s="6"/>
      <c r="G1971" s="54"/>
      <c r="H1971" s="6"/>
      <c r="I1971" s="64"/>
    </row>
    <row r="1972" spans="1:9" s="3" customFormat="1">
      <c r="A1972" s="221"/>
      <c r="B1972" s="5"/>
      <c r="C1972" s="33"/>
      <c r="D1972" s="75"/>
      <c r="E1972" s="57"/>
      <c r="F1972" s="6"/>
      <c r="G1972" s="54"/>
      <c r="H1972" s="6"/>
      <c r="I1972" s="64"/>
    </row>
    <row r="1973" spans="1:9" s="3" customFormat="1">
      <c r="A1973" s="221"/>
      <c r="B1973" s="5"/>
      <c r="C1973" s="33"/>
      <c r="D1973" s="75"/>
      <c r="E1973" s="57"/>
      <c r="F1973" s="6"/>
      <c r="G1973" s="54"/>
      <c r="H1973" s="6"/>
      <c r="I1973" s="64"/>
    </row>
    <row r="1974" spans="1:9" s="3" customFormat="1">
      <c r="A1974" s="221"/>
      <c r="B1974" s="5"/>
      <c r="C1974" s="33"/>
      <c r="D1974" s="75"/>
      <c r="E1974" s="57"/>
      <c r="F1974" s="6"/>
      <c r="G1974" s="54"/>
      <c r="H1974" s="6"/>
      <c r="I1974" s="64"/>
    </row>
    <row r="1975" spans="1:9" s="3" customFormat="1">
      <c r="A1975" s="221"/>
      <c r="B1975" s="9"/>
      <c r="C1975" s="10"/>
      <c r="D1975" s="55"/>
      <c r="E1975" s="60"/>
      <c r="F1975" s="192"/>
      <c r="G1975" s="53"/>
      <c r="H1975" s="192"/>
      <c r="I1975" s="64"/>
    </row>
    <row r="1976" spans="1:9" s="3" customFormat="1">
      <c r="A1976" s="221"/>
      <c r="B1976" s="9"/>
      <c r="C1976" s="10"/>
      <c r="D1976" s="55"/>
      <c r="E1976" s="60"/>
      <c r="F1976" s="192"/>
      <c r="G1976" s="53"/>
      <c r="H1976" s="192"/>
      <c r="I1976" s="64"/>
    </row>
    <row r="1977" spans="1:9" s="3" customFormat="1">
      <c r="A1977" s="221"/>
      <c r="B1977" s="11"/>
      <c r="C1977" s="34"/>
      <c r="D1977" s="76"/>
      <c r="E1977" s="60"/>
      <c r="F1977" s="192"/>
      <c r="G1977" s="53"/>
      <c r="H1977" s="192"/>
      <c r="I1977" s="64"/>
    </row>
    <row r="1978" spans="1:9" s="3" customFormat="1">
      <c r="A1978" s="221"/>
      <c r="B1978" s="5"/>
      <c r="C1978" s="33"/>
      <c r="D1978" s="75"/>
      <c r="E1978" s="57"/>
      <c r="F1978" s="6"/>
      <c r="G1978" s="54"/>
      <c r="H1978" s="6"/>
      <c r="I1978" s="64"/>
    </row>
    <row r="1979" spans="1:9" s="3" customFormat="1">
      <c r="A1979" s="221"/>
      <c r="B1979" s="9"/>
      <c r="C1979" s="10"/>
      <c r="D1979" s="55"/>
      <c r="E1979" s="60"/>
      <c r="F1979" s="192"/>
      <c r="G1979" s="53"/>
      <c r="H1979" s="192"/>
      <c r="I1979" s="64"/>
    </row>
    <row r="1980" spans="1:9" s="3" customFormat="1">
      <c r="A1980" s="221"/>
      <c r="B1980" s="11"/>
      <c r="C1980" s="34"/>
      <c r="D1980" s="76"/>
      <c r="E1980" s="60"/>
      <c r="F1980" s="192"/>
      <c r="G1980" s="53"/>
      <c r="H1980" s="192"/>
      <c r="I1980" s="64"/>
    </row>
    <row r="1981" spans="1:9" s="3" customFormat="1">
      <c r="A1981" s="221"/>
      <c r="B1981" s="5"/>
      <c r="C1981" s="33"/>
      <c r="D1981" s="75"/>
      <c r="E1981" s="57"/>
      <c r="F1981" s="6"/>
      <c r="G1981" s="54"/>
      <c r="H1981" s="6"/>
      <c r="I1981" s="64"/>
    </row>
    <row r="1982" spans="1:9" s="3" customFormat="1">
      <c r="A1982" s="221"/>
      <c r="B1982" s="9"/>
      <c r="C1982" s="10"/>
      <c r="D1982" s="55"/>
      <c r="E1982" s="60"/>
      <c r="F1982" s="14"/>
      <c r="G1982" s="55"/>
      <c r="H1982" s="14"/>
      <c r="I1982" s="64"/>
    </row>
    <row r="1983" spans="1:9" s="3" customFormat="1">
      <c r="A1983" s="221"/>
      <c r="B1983" s="5"/>
      <c r="C1983" s="33"/>
      <c r="D1983" s="75"/>
      <c r="E1983" s="57"/>
      <c r="F1983" s="6"/>
      <c r="G1983" s="54"/>
      <c r="H1983" s="6"/>
      <c r="I1983" s="64"/>
    </row>
    <row r="1984" spans="1:9" s="3" customFormat="1">
      <c r="A1984" s="221"/>
      <c r="B1984" s="5"/>
      <c r="C1984" s="33"/>
      <c r="D1984" s="75"/>
      <c r="E1984" s="57"/>
      <c r="F1984" s="6"/>
      <c r="G1984" s="54"/>
      <c r="H1984" s="6"/>
      <c r="I1984" s="64"/>
    </row>
    <row r="1985" spans="1:9" s="3" customFormat="1">
      <c r="A1985" s="221"/>
      <c r="B1985" s="5"/>
      <c r="C1985" s="33"/>
      <c r="D1985" s="75"/>
      <c r="E1985" s="57"/>
      <c r="F1985" s="6"/>
      <c r="G1985" s="54"/>
      <c r="H1985" s="6"/>
      <c r="I1985" s="64"/>
    </row>
    <row r="1986" spans="1:9" s="3" customFormat="1">
      <c r="A1986" s="221"/>
      <c r="B1986" s="9"/>
      <c r="C1986" s="10"/>
      <c r="D1986" s="55"/>
      <c r="E1986" s="60"/>
      <c r="F1986" s="6"/>
      <c r="G1986" s="54"/>
      <c r="H1986" s="6"/>
      <c r="I1986" s="64"/>
    </row>
    <row r="1987" spans="1:9" s="3" customFormat="1">
      <c r="A1987" s="221"/>
      <c r="B1987" s="9"/>
      <c r="C1987" s="10"/>
      <c r="D1987" s="55"/>
      <c r="E1987" s="60"/>
      <c r="F1987" s="6"/>
      <c r="G1987" s="54"/>
      <c r="H1987" s="6"/>
      <c r="I1987" s="64"/>
    </row>
    <row r="1988" spans="1:9" s="3" customFormat="1">
      <c r="A1988" s="221"/>
      <c r="B1988" s="11"/>
      <c r="C1988" s="34"/>
      <c r="D1988" s="76"/>
      <c r="E1988" s="60"/>
      <c r="F1988" s="6"/>
      <c r="G1988" s="54"/>
      <c r="H1988" s="6"/>
      <c r="I1988" s="64"/>
    </row>
    <row r="1989" spans="1:9" s="3" customFormat="1">
      <c r="A1989" s="221"/>
      <c r="B1989" s="5"/>
      <c r="C1989" s="33"/>
      <c r="D1989" s="75"/>
      <c r="E1989" s="57"/>
      <c r="F1989" s="6"/>
      <c r="G1989" s="54"/>
      <c r="H1989" s="6"/>
      <c r="I1989" s="64"/>
    </row>
    <row r="1990" spans="1:9" s="3" customFormat="1">
      <c r="A1990" s="221"/>
      <c r="B1990" s="9"/>
      <c r="C1990" s="10"/>
      <c r="D1990" s="55"/>
      <c r="E1990" s="60"/>
      <c r="F1990" s="6"/>
      <c r="G1990" s="54"/>
      <c r="H1990" s="6"/>
      <c r="I1990" s="64"/>
    </row>
    <row r="1991" spans="1:9" s="3" customFormat="1">
      <c r="A1991" s="221"/>
      <c r="B1991" s="11"/>
      <c r="C1991" s="34"/>
      <c r="D1991" s="76"/>
      <c r="E1991" s="60"/>
      <c r="F1991" s="6"/>
      <c r="G1991" s="54"/>
      <c r="H1991" s="6"/>
      <c r="I1991" s="64"/>
    </row>
    <row r="1992" spans="1:9" s="3" customFormat="1">
      <c r="A1992" s="221"/>
      <c r="B1992" s="5"/>
      <c r="C1992" s="33"/>
      <c r="D1992" s="75"/>
      <c r="E1992" s="57"/>
      <c r="F1992" s="6"/>
      <c r="G1992" s="54"/>
      <c r="H1992" s="6"/>
      <c r="I1992" s="64"/>
    </row>
    <row r="1993" spans="1:9" s="3" customFormat="1">
      <c r="A1993" s="221"/>
      <c r="B1993" s="9"/>
      <c r="C1993" s="10"/>
      <c r="D1993" s="55"/>
      <c r="E1993" s="60"/>
      <c r="F1993" s="14"/>
      <c r="G1993" s="55"/>
      <c r="H1993" s="14"/>
      <c r="I1993" s="64"/>
    </row>
    <row r="1994" spans="1:9" s="3" customFormat="1">
      <c r="A1994" s="221"/>
      <c r="B1994" s="5"/>
      <c r="C1994" s="33"/>
      <c r="D1994" s="75"/>
      <c r="E1994" s="57"/>
      <c r="F1994" s="6"/>
      <c r="G1994" s="54"/>
      <c r="H1994" s="6"/>
      <c r="I1994" s="64"/>
    </row>
    <row r="1995" spans="1:9" s="3" customFormat="1">
      <c r="A1995" s="221"/>
      <c r="B1995" s="5"/>
      <c r="C1995" s="33"/>
      <c r="D1995" s="75"/>
      <c r="E1995" s="57"/>
      <c r="F1995" s="6"/>
      <c r="G1995" s="54"/>
      <c r="H1995" s="6"/>
      <c r="I1995" s="64"/>
    </row>
    <row r="1996" spans="1:9" s="3" customFormat="1">
      <c r="A1996" s="221"/>
      <c r="B1996" s="5"/>
      <c r="C1996" s="33"/>
      <c r="D1996" s="75"/>
      <c r="E1996" s="57"/>
      <c r="F1996" s="6"/>
      <c r="G1996" s="54"/>
      <c r="H1996" s="6"/>
      <c r="I1996" s="64"/>
    </row>
    <row r="1997" spans="1:9" s="3" customFormat="1">
      <c r="A1997" s="221"/>
      <c r="B1997" s="9"/>
      <c r="C1997" s="10"/>
      <c r="D1997" s="55"/>
      <c r="E1997" s="58"/>
      <c r="F1997" s="192"/>
      <c r="G1997" s="53"/>
      <c r="H1997" s="192"/>
      <c r="I1997" s="64"/>
    </row>
    <row r="1998" spans="1:9" s="3" customFormat="1">
      <c r="A1998" s="221"/>
      <c r="B1998" s="9"/>
      <c r="C1998" s="10"/>
      <c r="D1998" s="55"/>
      <c r="E1998" s="58"/>
      <c r="F1998" s="14"/>
      <c r="G1998" s="55"/>
      <c r="H1998" s="14"/>
      <c r="I1998" s="64"/>
    </row>
    <row r="1999" spans="1:9" s="3" customFormat="1">
      <c r="A1999" s="221"/>
      <c r="B1999" s="11"/>
      <c r="C1999" s="34"/>
      <c r="D1999" s="76"/>
      <c r="E1999" s="58"/>
      <c r="F1999" s="14"/>
      <c r="G1999" s="55"/>
      <c r="H1999" s="14"/>
      <c r="I1999" s="64"/>
    </row>
    <row r="2000" spans="1:9" s="3" customFormat="1">
      <c r="A2000" s="221"/>
      <c r="B2000" s="5"/>
      <c r="C2000" s="33"/>
      <c r="D2000" s="75"/>
      <c r="E2000" s="58"/>
      <c r="F2000" s="13"/>
      <c r="G2000" s="56"/>
      <c r="H2000" s="13"/>
      <c r="I2000" s="64"/>
    </row>
    <row r="2001" spans="1:9" s="3" customFormat="1">
      <c r="A2001" s="221"/>
      <c r="B2001" s="11"/>
      <c r="C2001" s="34"/>
      <c r="D2001" s="76"/>
      <c r="E2001" s="58"/>
      <c r="F2001" s="14"/>
      <c r="G2001" s="55"/>
      <c r="H2001" s="14"/>
      <c r="I2001" s="64"/>
    </row>
    <row r="2002" spans="1:9" s="3" customFormat="1">
      <c r="A2002" s="221"/>
      <c r="B2002" s="9"/>
      <c r="C2002" s="10"/>
      <c r="D2002" s="55"/>
      <c r="E2002" s="58"/>
      <c r="F2002" s="14"/>
      <c r="G2002" s="55"/>
      <c r="H2002" s="14"/>
      <c r="I2002" s="64"/>
    </row>
    <row r="2003" spans="1:9" s="3" customFormat="1">
      <c r="A2003" s="221"/>
      <c r="B2003" s="11"/>
      <c r="C2003" s="34"/>
      <c r="D2003" s="76"/>
      <c r="E2003" s="58"/>
      <c r="F2003" s="14"/>
      <c r="G2003" s="55"/>
      <c r="H2003" s="14"/>
      <c r="I2003" s="64"/>
    </row>
    <row r="2004" spans="1:9" s="3" customFormat="1">
      <c r="A2004" s="221"/>
      <c r="B2004" s="5"/>
      <c r="C2004" s="33"/>
      <c r="D2004" s="75"/>
      <c r="E2004" s="58"/>
      <c r="F2004" s="13"/>
      <c r="G2004" s="56"/>
      <c r="H2004" s="13"/>
      <c r="I2004" s="64"/>
    </row>
    <row r="2005" spans="1:9" s="3" customFormat="1">
      <c r="A2005" s="221"/>
      <c r="B2005" s="11"/>
      <c r="C2005" s="34"/>
      <c r="D2005" s="76"/>
      <c r="E2005" s="58"/>
      <c r="F2005" s="14"/>
      <c r="G2005" s="55"/>
      <c r="H2005" s="14"/>
      <c r="I2005" s="64"/>
    </row>
    <row r="2006" spans="1:9" s="3" customFormat="1">
      <c r="A2006" s="221"/>
      <c r="B2006" s="11"/>
      <c r="C2006" s="34"/>
      <c r="D2006" s="76"/>
      <c r="E2006" s="58"/>
      <c r="F2006" s="14"/>
      <c r="G2006" s="55"/>
      <c r="H2006" s="14"/>
      <c r="I2006" s="64"/>
    </row>
    <row r="2007" spans="1:9" s="3" customFormat="1">
      <c r="A2007" s="221"/>
      <c r="B2007" s="9"/>
      <c r="C2007" s="10"/>
      <c r="D2007" s="55"/>
      <c r="E2007" s="58"/>
      <c r="F2007" s="14"/>
      <c r="G2007" s="55"/>
      <c r="H2007" s="14"/>
      <c r="I2007" s="64"/>
    </row>
    <row r="2008" spans="1:9" s="3" customFormat="1">
      <c r="A2008" s="221"/>
      <c r="B2008" s="5"/>
      <c r="C2008" s="33"/>
      <c r="D2008" s="75"/>
      <c r="E2008" s="58"/>
      <c r="F2008" s="13"/>
      <c r="G2008" s="56"/>
      <c r="H2008" s="13"/>
      <c r="I2008" s="64"/>
    </row>
    <row r="2009" spans="1:9" s="3" customFormat="1">
      <c r="A2009" s="221"/>
      <c r="B2009" s="5"/>
      <c r="C2009" s="33"/>
      <c r="D2009" s="75"/>
      <c r="E2009" s="58"/>
      <c r="F2009" s="13"/>
      <c r="G2009" s="56"/>
      <c r="H2009" s="13"/>
      <c r="I2009" s="64"/>
    </row>
    <row r="2010" spans="1:9" s="3" customFormat="1">
      <c r="A2010" s="221"/>
      <c r="B2010" s="5"/>
      <c r="C2010" s="33"/>
      <c r="D2010" s="75"/>
      <c r="E2010" s="58"/>
      <c r="F2010" s="13"/>
      <c r="G2010" s="56"/>
      <c r="H2010" s="13"/>
      <c r="I2010" s="64"/>
    </row>
    <row r="2011" spans="1:9" s="3" customFormat="1">
      <c r="A2011" s="221"/>
      <c r="B2011" s="9"/>
      <c r="C2011" s="10"/>
      <c r="D2011" s="55"/>
      <c r="E2011" s="59"/>
      <c r="F2011" s="192"/>
      <c r="G2011" s="53"/>
      <c r="H2011" s="192"/>
      <c r="I2011" s="64"/>
    </row>
    <row r="2012" spans="1:9" s="3" customFormat="1">
      <c r="A2012" s="221"/>
      <c r="B2012" s="9"/>
      <c r="C2012" s="10"/>
      <c r="D2012" s="55"/>
      <c r="E2012" s="59"/>
      <c r="F2012" s="192"/>
      <c r="G2012" s="53"/>
      <c r="H2012" s="192"/>
      <c r="I2012" s="64"/>
    </row>
    <row r="2013" spans="1:9" s="3" customFormat="1">
      <c r="A2013" s="221"/>
      <c r="B2013" s="11"/>
      <c r="C2013" s="34"/>
      <c r="D2013" s="76"/>
      <c r="E2013" s="59"/>
      <c r="F2013" s="192"/>
      <c r="G2013" s="53"/>
      <c r="H2013" s="192"/>
      <c r="I2013" s="64"/>
    </row>
    <row r="2014" spans="1:9" s="3" customFormat="1">
      <c r="A2014" s="221"/>
      <c r="B2014" s="5"/>
      <c r="C2014" s="33"/>
      <c r="D2014" s="75"/>
      <c r="E2014" s="58"/>
      <c r="F2014" s="6"/>
      <c r="G2014" s="54"/>
      <c r="H2014" s="6"/>
      <c r="I2014" s="64"/>
    </row>
    <row r="2015" spans="1:9" s="3" customFormat="1">
      <c r="A2015" s="221"/>
      <c r="B2015" s="9"/>
      <c r="C2015" s="10"/>
      <c r="D2015" s="55"/>
      <c r="E2015" s="59"/>
      <c r="F2015" s="192"/>
      <c r="G2015" s="53"/>
      <c r="H2015" s="192"/>
      <c r="I2015" s="64"/>
    </row>
    <row r="2016" spans="1:9" s="3" customFormat="1">
      <c r="A2016" s="221"/>
      <c r="B2016" s="11"/>
      <c r="C2016" s="34"/>
      <c r="D2016" s="76"/>
      <c r="E2016" s="59"/>
      <c r="F2016" s="192"/>
      <c r="G2016" s="53"/>
      <c r="H2016" s="192"/>
      <c r="I2016" s="64"/>
    </row>
    <row r="2017" spans="1:9" s="3" customFormat="1">
      <c r="A2017" s="221"/>
      <c r="B2017" s="5"/>
      <c r="C2017" s="33"/>
      <c r="D2017" s="75"/>
      <c r="E2017" s="58"/>
      <c r="F2017" s="6"/>
      <c r="G2017" s="54"/>
      <c r="H2017" s="6"/>
      <c r="I2017" s="64"/>
    </row>
    <row r="2018" spans="1:9" s="3" customFormat="1">
      <c r="A2018" s="221"/>
      <c r="B2018" s="11"/>
      <c r="C2018" s="34"/>
      <c r="D2018" s="76"/>
      <c r="E2018" s="59"/>
      <c r="F2018" s="6"/>
      <c r="G2018" s="54"/>
      <c r="H2018" s="6"/>
      <c r="I2018" s="64"/>
    </row>
    <row r="2019" spans="1:9" s="3" customFormat="1">
      <c r="A2019" s="221"/>
      <c r="B2019" s="9"/>
      <c r="C2019" s="10"/>
      <c r="D2019" s="55"/>
      <c r="E2019" s="59"/>
      <c r="F2019" s="192"/>
      <c r="G2019" s="53"/>
      <c r="H2019" s="192"/>
      <c r="I2019" s="64"/>
    </row>
    <row r="2020" spans="1:9" s="7" customFormat="1">
      <c r="A2020" s="222"/>
      <c r="B2020" s="5"/>
      <c r="C2020" s="33"/>
      <c r="D2020" s="75"/>
      <c r="E2020" s="58"/>
      <c r="F2020" s="6"/>
      <c r="G2020" s="54"/>
      <c r="H2020" s="6"/>
      <c r="I2020" s="66"/>
    </row>
    <row r="2021" spans="1:9" s="3" customFormat="1">
      <c r="A2021" s="221"/>
      <c r="B2021" s="5"/>
      <c r="C2021" s="33"/>
      <c r="D2021" s="75"/>
      <c r="E2021" s="58"/>
      <c r="F2021" s="6"/>
      <c r="G2021" s="54"/>
      <c r="H2021" s="6"/>
      <c r="I2021" s="64"/>
    </row>
    <row r="2022" spans="1:9" s="3" customFormat="1">
      <c r="A2022" s="221"/>
      <c r="B2022" s="5"/>
      <c r="C2022" s="33"/>
      <c r="D2022" s="75"/>
      <c r="E2022" s="58"/>
      <c r="F2022" s="6"/>
      <c r="G2022" s="54"/>
      <c r="H2022" s="6"/>
      <c r="I2022" s="64"/>
    </row>
    <row r="2023" spans="1:9" s="12" customFormat="1">
      <c r="A2023" s="221"/>
      <c r="B2023" s="9"/>
      <c r="C2023" s="10"/>
      <c r="D2023" s="55"/>
      <c r="E2023" s="59"/>
      <c r="F2023" s="192"/>
      <c r="G2023" s="53"/>
      <c r="H2023" s="192"/>
      <c r="I2023" s="65"/>
    </row>
    <row r="2024" spans="1:9" s="3" customFormat="1">
      <c r="A2024" s="221"/>
      <c r="B2024" s="9"/>
      <c r="C2024" s="10"/>
      <c r="D2024" s="55"/>
      <c r="E2024" s="60"/>
      <c r="F2024" s="14"/>
      <c r="G2024" s="55"/>
      <c r="H2024" s="14"/>
      <c r="I2024" s="64"/>
    </row>
    <row r="2025" spans="1:9" s="3" customFormat="1">
      <c r="A2025" s="221"/>
      <c r="B2025" s="11"/>
      <c r="C2025" s="34"/>
      <c r="D2025" s="76"/>
      <c r="E2025" s="60"/>
      <c r="F2025" s="14"/>
      <c r="G2025" s="55"/>
      <c r="H2025" s="14"/>
      <c r="I2025" s="64"/>
    </row>
    <row r="2026" spans="1:9" s="3" customFormat="1">
      <c r="A2026" s="221"/>
      <c r="B2026" s="9"/>
      <c r="C2026" s="10"/>
      <c r="D2026" s="55"/>
      <c r="E2026" s="60"/>
      <c r="F2026" s="14"/>
      <c r="G2026" s="55"/>
      <c r="H2026" s="14"/>
      <c r="I2026" s="64"/>
    </row>
    <row r="2027" spans="1:9" s="3" customFormat="1">
      <c r="A2027" s="221"/>
      <c r="B2027" s="11"/>
      <c r="C2027" s="34"/>
      <c r="D2027" s="76"/>
      <c r="E2027" s="60"/>
      <c r="F2027" s="14"/>
      <c r="G2027" s="55"/>
      <c r="H2027" s="14"/>
      <c r="I2027" s="64"/>
    </row>
    <row r="2028" spans="1:9" s="3" customFormat="1">
      <c r="A2028" s="221"/>
      <c r="B2028" s="9"/>
      <c r="C2028" s="10"/>
      <c r="D2028" s="55"/>
      <c r="E2028" s="60"/>
      <c r="F2028" s="6"/>
      <c r="G2028" s="54"/>
      <c r="H2028" s="6"/>
      <c r="I2028" s="64"/>
    </row>
    <row r="2029" spans="1:9" s="3" customFormat="1">
      <c r="A2029" s="221"/>
      <c r="B2029" s="5"/>
      <c r="C2029" s="33"/>
      <c r="D2029" s="75"/>
      <c r="E2029" s="57"/>
      <c r="F2029" s="6"/>
      <c r="G2029" s="54"/>
      <c r="H2029" s="6"/>
      <c r="I2029" s="64"/>
    </row>
    <row r="2030" spans="1:9" s="3" customFormat="1">
      <c r="A2030" s="221"/>
      <c r="B2030" s="5"/>
      <c r="C2030" s="33"/>
      <c r="D2030" s="75"/>
      <c r="E2030" s="57"/>
      <c r="F2030" s="6"/>
      <c r="G2030" s="54"/>
      <c r="H2030" s="6"/>
      <c r="I2030" s="64"/>
    </row>
    <row r="2031" spans="1:9" s="3" customFormat="1">
      <c r="A2031" s="221"/>
      <c r="B2031" s="5"/>
      <c r="C2031" s="33"/>
      <c r="D2031" s="75"/>
      <c r="E2031" s="57"/>
      <c r="F2031" s="6"/>
      <c r="G2031" s="54"/>
      <c r="H2031" s="6"/>
      <c r="I2031" s="64"/>
    </row>
    <row r="2032" spans="1:9" s="4" customFormat="1">
      <c r="A2032" s="221"/>
      <c r="B2032" s="9"/>
      <c r="C2032" s="10"/>
      <c r="D2032" s="55"/>
      <c r="E2032" s="58"/>
      <c r="F2032" s="192"/>
      <c r="G2032" s="53"/>
      <c r="H2032" s="192"/>
      <c r="I2032" s="67"/>
    </row>
    <row r="2033" spans="1:9" s="4" customFormat="1">
      <c r="A2033" s="221"/>
      <c r="B2033" s="9"/>
      <c r="C2033" s="10"/>
      <c r="D2033" s="55"/>
      <c r="E2033" s="58"/>
      <c r="F2033" s="192"/>
      <c r="G2033" s="53"/>
      <c r="H2033" s="192"/>
      <c r="I2033" s="67"/>
    </row>
    <row r="2034" spans="1:9" s="4" customFormat="1">
      <c r="A2034" s="221"/>
      <c r="B2034" s="11"/>
      <c r="C2034" s="34"/>
      <c r="D2034" s="76"/>
      <c r="E2034" s="58"/>
      <c r="F2034" s="6"/>
      <c r="G2034" s="54"/>
      <c r="H2034" s="6"/>
      <c r="I2034" s="67"/>
    </row>
    <row r="2035" spans="1:9" s="4" customFormat="1">
      <c r="A2035" s="221"/>
      <c r="B2035" s="5"/>
      <c r="C2035" s="33"/>
      <c r="D2035" s="75"/>
      <c r="E2035" s="58"/>
      <c r="F2035" s="6"/>
      <c r="G2035" s="54"/>
      <c r="H2035" s="6"/>
      <c r="I2035" s="67"/>
    </row>
    <row r="2036" spans="1:9" s="4" customFormat="1">
      <c r="A2036" s="221"/>
      <c r="B2036" s="5"/>
      <c r="C2036" s="33"/>
      <c r="D2036" s="75"/>
      <c r="E2036" s="58"/>
      <c r="F2036" s="6"/>
      <c r="G2036" s="54"/>
      <c r="H2036" s="6"/>
      <c r="I2036" s="67"/>
    </row>
    <row r="2037" spans="1:9" s="4" customFormat="1">
      <c r="A2037" s="221"/>
      <c r="B2037" s="11"/>
      <c r="C2037" s="34"/>
      <c r="D2037" s="76"/>
      <c r="E2037" s="59"/>
      <c r="F2037" s="192"/>
      <c r="G2037" s="53"/>
      <c r="H2037" s="192"/>
      <c r="I2037" s="67"/>
    </row>
    <row r="2038" spans="1:9" s="4" customFormat="1">
      <c r="A2038" s="221"/>
      <c r="B2038" s="11"/>
      <c r="C2038" s="34"/>
      <c r="D2038" s="76"/>
      <c r="E2038" s="59"/>
      <c r="F2038" s="192"/>
      <c r="G2038" s="53"/>
      <c r="H2038" s="192"/>
      <c r="I2038" s="67"/>
    </row>
    <row r="2039" spans="1:9" s="4" customFormat="1">
      <c r="A2039" s="221"/>
      <c r="B2039" s="9"/>
      <c r="C2039" s="10"/>
      <c r="D2039" s="55"/>
      <c r="E2039" s="58"/>
      <c r="F2039" s="192"/>
      <c r="G2039" s="53"/>
      <c r="H2039" s="192"/>
      <c r="I2039" s="67"/>
    </row>
    <row r="2040" spans="1:9" s="4" customFormat="1">
      <c r="A2040" s="221"/>
      <c r="B2040" s="11"/>
      <c r="C2040" s="34"/>
      <c r="D2040" s="76"/>
      <c r="E2040" s="58"/>
      <c r="F2040" s="6"/>
      <c r="G2040" s="54"/>
      <c r="H2040" s="6"/>
      <c r="I2040" s="67"/>
    </row>
    <row r="2041" spans="1:9" s="4" customFormat="1">
      <c r="A2041" s="221"/>
      <c r="B2041" s="5"/>
      <c r="C2041" s="33"/>
      <c r="D2041" s="75"/>
      <c r="E2041" s="58"/>
      <c r="F2041" s="6"/>
      <c r="G2041" s="54"/>
      <c r="H2041" s="6"/>
      <c r="I2041" s="67"/>
    </row>
    <row r="2042" spans="1:9" s="4" customFormat="1">
      <c r="A2042" s="221"/>
      <c r="B2042" s="5"/>
      <c r="C2042" s="33"/>
      <c r="D2042" s="75"/>
      <c r="E2042" s="58"/>
      <c r="F2042" s="6"/>
      <c r="G2042" s="54"/>
      <c r="H2042" s="6"/>
      <c r="I2042" s="67"/>
    </row>
    <row r="2043" spans="1:9" s="4" customFormat="1">
      <c r="A2043" s="221"/>
      <c r="B2043" s="11"/>
      <c r="C2043" s="34"/>
      <c r="D2043" s="76"/>
      <c r="E2043" s="59"/>
      <c r="F2043" s="192"/>
      <c r="G2043" s="53"/>
      <c r="H2043" s="192"/>
      <c r="I2043" s="67"/>
    </row>
    <row r="2044" spans="1:9" s="4" customFormat="1">
      <c r="A2044" s="221"/>
      <c r="B2044" s="11"/>
      <c r="C2044" s="34"/>
      <c r="D2044" s="76"/>
      <c r="E2044" s="59"/>
      <c r="F2044" s="192"/>
      <c r="G2044" s="53"/>
      <c r="H2044" s="192"/>
      <c r="I2044" s="67"/>
    </row>
    <row r="2045" spans="1:9" s="4" customFormat="1">
      <c r="A2045" s="221"/>
      <c r="B2045" s="9"/>
      <c r="C2045" s="10"/>
      <c r="D2045" s="55"/>
      <c r="E2045" s="58"/>
      <c r="F2045" s="192"/>
      <c r="G2045" s="53"/>
      <c r="H2045" s="192"/>
      <c r="I2045" s="67"/>
    </row>
    <row r="2046" spans="1:9" s="4" customFormat="1">
      <c r="A2046" s="221"/>
      <c r="B2046" s="5"/>
      <c r="C2046" s="33"/>
      <c r="D2046" s="75"/>
      <c r="E2046" s="58"/>
      <c r="F2046" s="6"/>
      <c r="G2046" s="54"/>
      <c r="H2046" s="6"/>
      <c r="I2046" s="67"/>
    </row>
    <row r="2047" spans="1:9" s="4" customFormat="1">
      <c r="A2047" s="221"/>
      <c r="B2047" s="5"/>
      <c r="C2047" s="33"/>
      <c r="D2047" s="75"/>
      <c r="E2047" s="58"/>
      <c r="F2047" s="6"/>
      <c r="G2047" s="54"/>
      <c r="H2047" s="6"/>
      <c r="I2047" s="67"/>
    </row>
    <row r="2048" spans="1:9" s="4" customFormat="1">
      <c r="A2048" s="221"/>
      <c r="B2048" s="5"/>
      <c r="C2048" s="33"/>
      <c r="D2048" s="75"/>
      <c r="E2048" s="58"/>
      <c r="F2048" s="6"/>
      <c r="G2048" s="54"/>
      <c r="H2048" s="6"/>
      <c r="I2048" s="67"/>
    </row>
    <row r="2049" spans="1:9" s="4" customFormat="1">
      <c r="A2049" s="221"/>
      <c r="B2049" s="9"/>
      <c r="C2049" s="10"/>
      <c r="D2049" s="55"/>
      <c r="E2049" s="58"/>
      <c r="F2049" s="192"/>
      <c r="G2049" s="53"/>
      <c r="H2049" s="192"/>
      <c r="I2049" s="67"/>
    </row>
    <row r="2050" spans="1:9" s="4" customFormat="1">
      <c r="A2050" s="221"/>
      <c r="B2050" s="9"/>
      <c r="C2050" s="10"/>
      <c r="D2050" s="55"/>
      <c r="E2050" s="58"/>
      <c r="F2050" s="192"/>
      <c r="G2050" s="53"/>
      <c r="H2050" s="192"/>
      <c r="I2050" s="67"/>
    </row>
    <row r="2051" spans="1:9" s="4" customFormat="1">
      <c r="A2051" s="221"/>
      <c r="B2051" s="11"/>
      <c r="C2051" s="33"/>
      <c r="D2051" s="75"/>
      <c r="E2051" s="58"/>
      <c r="F2051" s="6"/>
      <c r="G2051" s="54"/>
      <c r="H2051" s="6"/>
      <c r="I2051" s="67"/>
    </row>
    <row r="2052" spans="1:9" s="4" customFormat="1">
      <c r="A2052" s="221"/>
      <c r="B2052" s="5"/>
      <c r="C2052" s="33"/>
      <c r="D2052" s="75"/>
      <c r="E2052" s="58"/>
      <c r="F2052" s="6"/>
      <c r="G2052" s="54"/>
      <c r="H2052" s="6"/>
      <c r="I2052" s="67"/>
    </row>
    <row r="2053" spans="1:9" s="4" customFormat="1">
      <c r="A2053" s="221"/>
      <c r="B2053" s="5"/>
      <c r="C2053" s="33"/>
      <c r="D2053" s="75"/>
      <c r="E2053" s="58"/>
      <c r="F2053" s="6"/>
      <c r="G2053" s="54"/>
      <c r="H2053" s="6"/>
      <c r="I2053" s="67"/>
    </row>
    <row r="2054" spans="1:9" s="4" customFormat="1">
      <c r="A2054" s="221"/>
      <c r="B2054" s="11"/>
      <c r="C2054" s="33"/>
      <c r="D2054" s="75"/>
      <c r="E2054" s="58"/>
      <c r="F2054" s="6"/>
      <c r="G2054" s="54"/>
      <c r="H2054" s="6"/>
      <c r="I2054" s="67"/>
    </row>
    <row r="2055" spans="1:9" s="4" customFormat="1">
      <c r="A2055" s="221"/>
      <c r="B2055" s="9"/>
      <c r="C2055" s="10"/>
      <c r="D2055" s="55"/>
      <c r="E2055" s="58"/>
      <c r="F2055" s="192"/>
      <c r="G2055" s="53"/>
      <c r="H2055" s="192"/>
      <c r="I2055" s="67"/>
    </row>
    <row r="2056" spans="1:9" s="4" customFormat="1">
      <c r="A2056" s="221"/>
      <c r="B2056" s="11"/>
      <c r="C2056" s="33"/>
      <c r="D2056" s="75"/>
      <c r="E2056" s="58"/>
      <c r="F2056" s="6"/>
      <c r="G2056" s="54"/>
      <c r="H2056" s="6"/>
      <c r="I2056" s="67"/>
    </row>
    <row r="2057" spans="1:9" s="4" customFormat="1">
      <c r="A2057" s="221"/>
      <c r="B2057" s="5"/>
      <c r="C2057" s="33"/>
      <c r="D2057" s="75"/>
      <c r="E2057" s="58"/>
      <c r="F2057" s="6"/>
      <c r="G2057" s="54"/>
      <c r="H2057" s="6"/>
      <c r="I2057" s="67"/>
    </row>
    <row r="2058" spans="1:9" s="4" customFormat="1">
      <c r="A2058" s="221"/>
      <c r="B2058" s="5"/>
      <c r="C2058" s="33"/>
      <c r="D2058" s="75"/>
      <c r="E2058" s="58"/>
      <c r="F2058" s="6"/>
      <c r="G2058" s="54"/>
      <c r="H2058" s="6"/>
      <c r="I2058" s="67"/>
    </row>
    <row r="2059" spans="1:9" s="4" customFormat="1">
      <c r="A2059" s="221"/>
      <c r="B2059" s="11"/>
      <c r="C2059" s="33"/>
      <c r="D2059" s="75"/>
      <c r="E2059" s="58"/>
      <c r="F2059" s="6"/>
      <c r="G2059" s="54"/>
      <c r="H2059" s="6"/>
      <c r="I2059" s="67"/>
    </row>
    <row r="2060" spans="1:9" s="4" customFormat="1">
      <c r="A2060" s="221"/>
      <c r="B2060" s="9"/>
      <c r="C2060" s="10"/>
      <c r="D2060" s="55"/>
      <c r="E2060" s="58"/>
      <c r="F2060" s="192"/>
      <c r="G2060" s="53"/>
      <c r="H2060" s="192"/>
      <c r="I2060" s="67"/>
    </row>
    <row r="2061" spans="1:9" s="4" customFormat="1">
      <c r="A2061" s="221"/>
      <c r="B2061" s="5"/>
      <c r="C2061" s="34"/>
      <c r="D2061" s="76"/>
      <c r="E2061" s="58"/>
      <c r="F2061" s="6"/>
      <c r="G2061" s="54"/>
      <c r="H2061" s="6"/>
      <c r="I2061" s="67"/>
    </row>
    <row r="2062" spans="1:9" s="4" customFormat="1">
      <c r="A2062" s="221"/>
      <c r="B2062" s="5"/>
      <c r="C2062" s="34"/>
      <c r="D2062" s="76"/>
      <c r="E2062" s="58"/>
      <c r="F2062" s="6"/>
      <c r="G2062" s="54"/>
      <c r="H2062" s="6"/>
      <c r="I2062" s="67"/>
    </row>
    <row r="2063" spans="1:9" s="4" customFormat="1">
      <c r="A2063" s="221"/>
      <c r="B2063" s="5"/>
      <c r="C2063" s="34"/>
      <c r="D2063" s="76"/>
      <c r="E2063" s="58"/>
      <c r="F2063" s="6"/>
      <c r="G2063" s="54"/>
      <c r="H2063" s="6"/>
      <c r="I2063" s="67"/>
    </row>
    <row r="2064" spans="1:9" s="3" customFormat="1">
      <c r="A2064" s="221"/>
      <c r="B2064" s="9"/>
      <c r="C2064" s="10"/>
      <c r="D2064" s="55"/>
      <c r="E2064" s="59"/>
      <c r="F2064" s="192"/>
      <c r="G2064" s="53"/>
      <c r="H2064" s="192"/>
      <c r="I2064" s="64"/>
    </row>
    <row r="2065" spans="1:9" s="3" customFormat="1">
      <c r="A2065" s="221"/>
      <c r="B2065" s="9"/>
      <c r="C2065" s="10"/>
      <c r="D2065" s="55"/>
      <c r="E2065" s="59"/>
      <c r="F2065" s="192"/>
      <c r="G2065" s="53"/>
      <c r="H2065" s="192"/>
      <c r="I2065" s="64"/>
    </row>
    <row r="2066" spans="1:9" s="3" customFormat="1">
      <c r="A2066" s="221"/>
      <c r="B2066" s="11"/>
      <c r="C2066" s="34"/>
      <c r="D2066" s="76"/>
      <c r="E2066" s="59"/>
      <c r="F2066" s="192"/>
      <c r="G2066" s="53"/>
      <c r="H2066" s="192"/>
      <c r="I2066" s="64"/>
    </row>
    <row r="2067" spans="1:9" s="3" customFormat="1">
      <c r="A2067" s="221"/>
      <c r="B2067" s="5"/>
      <c r="C2067" s="33"/>
      <c r="D2067" s="75"/>
      <c r="E2067" s="58"/>
      <c r="F2067" s="192"/>
      <c r="G2067" s="53"/>
      <c r="H2067" s="192"/>
      <c r="I2067" s="64"/>
    </row>
    <row r="2068" spans="1:9" s="3" customFormat="1">
      <c r="A2068" s="221"/>
      <c r="B2068" s="11"/>
      <c r="C2068" s="34"/>
      <c r="D2068" s="76"/>
      <c r="E2068" s="59"/>
      <c r="F2068" s="192"/>
      <c r="G2068" s="53"/>
      <c r="H2068" s="192"/>
      <c r="I2068" s="64"/>
    </row>
    <row r="2069" spans="1:9" s="3" customFormat="1">
      <c r="A2069" s="221"/>
      <c r="B2069" s="9"/>
      <c r="C2069" s="10"/>
      <c r="D2069" s="55"/>
      <c r="E2069" s="59"/>
      <c r="F2069" s="192"/>
      <c r="G2069" s="53"/>
      <c r="H2069" s="192"/>
      <c r="I2069" s="64"/>
    </row>
    <row r="2070" spans="1:9" s="3" customFormat="1">
      <c r="A2070" s="221"/>
      <c r="B2070" s="11"/>
      <c r="C2070" s="34"/>
      <c r="D2070" s="76"/>
      <c r="E2070" s="59"/>
      <c r="F2070" s="192"/>
      <c r="G2070" s="53"/>
      <c r="H2070" s="192"/>
      <c r="I2070" s="64"/>
    </row>
    <row r="2071" spans="1:9" s="3" customFormat="1">
      <c r="A2071" s="221"/>
      <c r="B2071" s="5"/>
      <c r="C2071" s="33"/>
      <c r="D2071" s="75"/>
      <c r="E2071" s="58"/>
      <c r="F2071" s="192"/>
      <c r="G2071" s="53"/>
      <c r="H2071" s="192"/>
      <c r="I2071" s="64"/>
    </row>
    <row r="2072" spans="1:9" s="3" customFormat="1">
      <c r="A2072" s="221"/>
      <c r="B2072" s="11"/>
      <c r="C2072" s="34"/>
      <c r="D2072" s="76"/>
      <c r="E2072" s="59"/>
      <c r="F2072" s="192"/>
      <c r="G2072" s="53"/>
      <c r="H2072" s="192"/>
      <c r="I2072" s="64"/>
    </row>
    <row r="2073" spans="1:9" s="3" customFormat="1">
      <c r="A2073" s="221"/>
      <c r="B2073" s="9"/>
      <c r="C2073" s="10"/>
      <c r="D2073" s="55"/>
      <c r="E2073" s="59"/>
      <c r="F2073" s="192"/>
      <c r="G2073" s="53"/>
      <c r="H2073" s="192"/>
      <c r="I2073" s="64"/>
    </row>
    <row r="2074" spans="1:9" s="3" customFormat="1">
      <c r="A2074" s="221"/>
      <c r="B2074" s="5"/>
      <c r="C2074" s="33"/>
      <c r="D2074" s="75"/>
      <c r="E2074" s="58"/>
      <c r="F2074" s="192"/>
      <c r="G2074" s="53"/>
      <c r="H2074" s="192"/>
      <c r="I2074" s="64"/>
    </row>
    <row r="2075" spans="1:9" s="3" customFormat="1">
      <c r="A2075" s="221"/>
      <c r="B2075" s="5"/>
      <c r="C2075" s="33"/>
      <c r="D2075" s="75"/>
      <c r="E2075" s="58"/>
      <c r="F2075" s="192"/>
      <c r="G2075" s="53"/>
      <c r="H2075" s="192"/>
      <c r="I2075" s="64"/>
    </row>
    <row r="2076" spans="1:9" s="3" customFormat="1">
      <c r="A2076" s="221"/>
      <c r="B2076" s="5"/>
      <c r="C2076" s="33"/>
      <c r="D2076" s="75"/>
      <c r="E2076" s="58"/>
      <c r="F2076" s="192"/>
      <c r="G2076" s="53"/>
      <c r="H2076" s="192"/>
      <c r="I2076" s="64"/>
    </row>
    <row r="2077" spans="1:9" s="3" customFormat="1">
      <c r="A2077" s="221"/>
      <c r="B2077" s="9"/>
      <c r="C2077" s="10"/>
      <c r="D2077" s="55"/>
      <c r="E2077" s="59"/>
      <c r="F2077" s="192"/>
      <c r="G2077" s="53"/>
      <c r="H2077" s="192"/>
      <c r="I2077" s="64"/>
    </row>
    <row r="2078" spans="1:9" s="3" customFormat="1">
      <c r="A2078" s="221"/>
      <c r="B2078" s="9"/>
      <c r="C2078" s="10"/>
      <c r="D2078" s="55"/>
      <c r="E2078" s="59"/>
      <c r="F2078" s="192"/>
      <c r="G2078" s="53"/>
      <c r="H2078" s="192"/>
      <c r="I2078" s="64"/>
    </row>
    <row r="2079" spans="1:9" s="3" customFormat="1">
      <c r="A2079" s="221"/>
      <c r="B2079" s="11"/>
      <c r="C2079" s="34"/>
      <c r="D2079" s="76"/>
      <c r="E2079" s="59"/>
      <c r="F2079" s="192"/>
      <c r="G2079" s="53"/>
      <c r="H2079" s="192"/>
      <c r="I2079" s="64"/>
    </row>
    <row r="2080" spans="1:9" s="3" customFormat="1">
      <c r="A2080" s="221"/>
      <c r="B2080" s="5"/>
      <c r="C2080" s="33"/>
      <c r="D2080" s="75"/>
      <c r="E2080" s="58"/>
      <c r="F2080" s="6"/>
      <c r="G2080" s="54"/>
      <c r="H2080" s="6"/>
      <c r="I2080" s="64"/>
    </row>
    <row r="2081" spans="1:9" s="12" customFormat="1">
      <c r="A2081" s="221"/>
      <c r="B2081" s="9"/>
      <c r="C2081" s="10"/>
      <c r="D2081" s="55"/>
      <c r="E2081" s="59"/>
      <c r="F2081" s="192"/>
      <c r="G2081" s="53"/>
      <c r="H2081" s="192"/>
      <c r="I2081" s="65"/>
    </row>
    <row r="2082" spans="1:9" s="3" customFormat="1">
      <c r="A2082" s="221"/>
      <c r="B2082" s="11"/>
      <c r="C2082" s="34"/>
      <c r="D2082" s="76"/>
      <c r="E2082" s="59"/>
      <c r="F2082" s="192"/>
      <c r="G2082" s="53"/>
      <c r="H2082" s="192"/>
      <c r="I2082" s="64"/>
    </row>
    <row r="2083" spans="1:9" s="3" customFormat="1">
      <c r="A2083" s="221"/>
      <c r="B2083" s="5"/>
      <c r="C2083" s="33"/>
      <c r="D2083" s="75"/>
      <c r="E2083" s="58"/>
      <c r="F2083" s="6"/>
      <c r="G2083" s="54"/>
      <c r="H2083" s="6"/>
      <c r="I2083" s="64"/>
    </row>
    <row r="2084" spans="1:9" s="3" customFormat="1">
      <c r="A2084" s="221"/>
      <c r="B2084" s="9"/>
      <c r="C2084" s="10"/>
      <c r="D2084" s="55"/>
      <c r="E2084" s="59"/>
      <c r="F2084" s="14"/>
      <c r="G2084" s="55"/>
      <c r="H2084" s="14"/>
      <c r="I2084" s="64"/>
    </row>
    <row r="2085" spans="1:9" s="3" customFormat="1">
      <c r="A2085" s="221"/>
      <c r="B2085" s="5"/>
      <c r="C2085" s="33"/>
      <c r="D2085" s="75"/>
      <c r="E2085" s="58"/>
      <c r="F2085" s="6"/>
      <c r="G2085" s="54"/>
      <c r="H2085" s="6"/>
      <c r="I2085" s="64"/>
    </row>
    <row r="2086" spans="1:9" s="3" customFormat="1">
      <c r="A2086" s="221"/>
      <c r="B2086" s="5"/>
      <c r="C2086" s="33"/>
      <c r="D2086" s="75"/>
      <c r="E2086" s="58"/>
      <c r="F2086" s="6"/>
      <c r="G2086" s="54"/>
      <c r="H2086" s="6"/>
      <c r="I2086" s="64"/>
    </row>
    <row r="2087" spans="1:9" s="3" customFormat="1">
      <c r="A2087" s="221"/>
      <c r="B2087" s="5"/>
      <c r="C2087" s="33"/>
      <c r="D2087" s="75"/>
      <c r="E2087" s="58"/>
      <c r="F2087" s="192"/>
      <c r="G2087" s="53"/>
      <c r="H2087" s="192"/>
      <c r="I2087" s="64"/>
    </row>
    <row r="2088" spans="1:9" s="3" customFormat="1">
      <c r="A2088" s="221"/>
      <c r="B2088" s="9"/>
      <c r="C2088" s="10"/>
      <c r="D2088" s="55"/>
      <c r="E2088" s="60"/>
      <c r="F2088" s="192"/>
      <c r="G2088" s="53"/>
      <c r="H2088" s="192"/>
      <c r="I2088" s="64"/>
    </row>
    <row r="2089" spans="1:9" s="3" customFormat="1">
      <c r="A2089" s="221"/>
      <c r="B2089" s="9"/>
      <c r="C2089" s="10"/>
      <c r="D2089" s="55"/>
      <c r="E2089" s="60"/>
      <c r="F2089" s="191"/>
      <c r="G2089" s="59"/>
      <c r="H2089" s="191"/>
      <c r="I2089" s="64"/>
    </row>
    <row r="2090" spans="1:9" s="3" customFormat="1">
      <c r="A2090" s="221"/>
      <c r="B2090" s="11"/>
      <c r="C2090" s="33"/>
      <c r="D2090" s="75"/>
      <c r="E2090" s="57"/>
      <c r="F2090" s="191"/>
      <c r="G2090" s="59"/>
      <c r="H2090" s="191"/>
      <c r="I2090" s="64"/>
    </row>
    <row r="2091" spans="1:9" s="3" customFormat="1">
      <c r="A2091" s="221"/>
      <c r="B2091" s="5"/>
      <c r="C2091" s="33"/>
      <c r="D2091" s="75"/>
      <c r="E2091" s="57"/>
      <c r="F2091" s="191"/>
      <c r="G2091" s="59"/>
      <c r="H2091" s="191"/>
      <c r="I2091" s="64"/>
    </row>
    <row r="2092" spans="1:9" s="3" customFormat="1">
      <c r="A2092" s="221"/>
      <c r="B2092" s="11"/>
      <c r="C2092" s="33"/>
      <c r="D2092" s="75"/>
      <c r="E2092" s="57"/>
      <c r="F2092" s="191"/>
      <c r="G2092" s="59"/>
      <c r="H2092" s="191"/>
      <c r="I2092" s="64"/>
    </row>
    <row r="2093" spans="1:9" s="3" customFormat="1">
      <c r="A2093" s="221"/>
      <c r="B2093" s="9"/>
      <c r="C2093" s="10"/>
      <c r="D2093" s="55"/>
      <c r="E2093" s="60"/>
      <c r="F2093" s="192"/>
      <c r="G2093" s="53"/>
      <c r="H2093" s="192"/>
      <c r="I2093" s="64"/>
    </row>
    <row r="2094" spans="1:9" s="3" customFormat="1">
      <c r="A2094" s="221"/>
      <c r="B2094" s="11"/>
      <c r="C2094" s="33"/>
      <c r="D2094" s="75"/>
      <c r="E2094" s="57"/>
      <c r="F2094" s="6"/>
      <c r="G2094" s="54"/>
      <c r="H2094" s="6"/>
      <c r="I2094" s="64"/>
    </row>
    <row r="2095" spans="1:9" s="3" customFormat="1">
      <c r="A2095" s="221"/>
      <c r="B2095" s="5"/>
      <c r="C2095" s="33"/>
      <c r="D2095" s="75"/>
      <c r="E2095" s="57"/>
      <c r="F2095" s="6"/>
      <c r="G2095" s="54"/>
      <c r="H2095" s="6"/>
      <c r="I2095" s="64"/>
    </row>
    <row r="2096" spans="1:9" s="3" customFormat="1">
      <c r="A2096" s="221"/>
      <c r="B2096" s="11"/>
      <c r="C2096" s="33"/>
      <c r="D2096" s="75"/>
      <c r="E2096" s="57"/>
      <c r="F2096" s="6"/>
      <c r="G2096" s="54"/>
      <c r="H2096" s="6"/>
      <c r="I2096" s="64"/>
    </row>
    <row r="2097" spans="1:9" s="3" customFormat="1">
      <c r="A2097" s="221"/>
      <c r="B2097" s="9"/>
      <c r="C2097" s="10"/>
      <c r="D2097" s="55"/>
      <c r="E2097" s="60"/>
      <c r="F2097" s="192"/>
      <c r="G2097" s="53"/>
      <c r="H2097" s="192"/>
      <c r="I2097" s="64"/>
    </row>
    <row r="2098" spans="1:9" s="3" customFormat="1">
      <c r="A2098" s="221"/>
      <c r="B2098" s="5"/>
      <c r="C2098" s="34"/>
      <c r="D2098" s="76"/>
      <c r="E2098" s="60"/>
      <c r="F2098" s="6"/>
      <c r="G2098" s="54"/>
      <c r="H2098" s="6"/>
      <c r="I2098" s="64"/>
    </row>
    <row r="2099" spans="1:9" s="3" customFormat="1">
      <c r="A2099" s="221"/>
      <c r="B2099" s="5"/>
      <c r="C2099" s="34"/>
      <c r="D2099" s="76"/>
      <c r="E2099" s="60"/>
      <c r="F2099" s="6"/>
      <c r="G2099" s="54"/>
      <c r="H2099" s="6"/>
      <c r="I2099" s="64"/>
    </row>
    <row r="2100" spans="1:9" s="3" customFormat="1">
      <c r="A2100" s="221"/>
      <c r="B2100" s="5"/>
      <c r="C2100" s="34"/>
      <c r="D2100" s="76"/>
      <c r="E2100" s="60"/>
      <c r="F2100" s="6"/>
      <c r="G2100" s="54"/>
      <c r="H2100" s="6"/>
      <c r="I2100" s="64"/>
    </row>
    <row r="2101" spans="1:9" s="3" customFormat="1">
      <c r="A2101" s="221"/>
      <c r="B2101" s="9"/>
      <c r="C2101" s="10"/>
      <c r="D2101" s="55"/>
      <c r="E2101" s="58"/>
      <c r="F2101" s="192"/>
      <c r="G2101" s="53"/>
      <c r="H2101" s="192"/>
      <c r="I2101" s="64"/>
    </row>
    <row r="2102" spans="1:9" s="3" customFormat="1">
      <c r="A2102" s="221"/>
      <c r="B2102" s="9"/>
      <c r="C2102" s="10"/>
      <c r="D2102" s="55"/>
      <c r="E2102" s="58"/>
      <c r="F2102" s="192"/>
      <c r="G2102" s="53"/>
      <c r="H2102" s="192"/>
      <c r="I2102" s="64"/>
    </row>
    <row r="2103" spans="1:9" s="3" customFormat="1">
      <c r="A2103" s="221"/>
      <c r="B2103" s="9"/>
      <c r="C2103" s="10"/>
      <c r="D2103" s="55"/>
      <c r="E2103" s="58"/>
      <c r="F2103" s="192"/>
      <c r="G2103" s="53"/>
      <c r="H2103" s="192"/>
      <c r="I2103" s="64"/>
    </row>
    <row r="2104" spans="1:9" s="3" customFormat="1">
      <c r="A2104" s="221"/>
      <c r="B2104" s="11"/>
      <c r="C2104" s="34"/>
      <c r="D2104" s="76"/>
      <c r="E2104" s="58"/>
      <c r="F2104" s="6"/>
      <c r="G2104" s="54"/>
      <c r="H2104" s="6"/>
      <c r="I2104" s="64"/>
    </row>
    <row r="2105" spans="1:9" s="3" customFormat="1">
      <c r="A2105" s="221"/>
      <c r="B2105" s="5"/>
      <c r="C2105" s="33"/>
      <c r="D2105" s="75"/>
      <c r="E2105" s="58"/>
      <c r="F2105" s="6"/>
      <c r="G2105" s="54"/>
      <c r="H2105" s="6"/>
      <c r="I2105" s="64"/>
    </row>
    <row r="2106" spans="1:9" s="3" customFormat="1">
      <c r="A2106" s="221"/>
      <c r="B2106" s="5"/>
      <c r="C2106" s="33"/>
      <c r="D2106" s="75"/>
      <c r="E2106" s="58"/>
      <c r="F2106" s="6"/>
      <c r="G2106" s="54"/>
      <c r="H2106" s="6"/>
      <c r="I2106" s="64"/>
    </row>
    <row r="2107" spans="1:9" s="3" customFormat="1">
      <c r="A2107" s="221"/>
      <c r="B2107" s="11"/>
      <c r="C2107" s="34"/>
      <c r="D2107" s="76"/>
      <c r="E2107" s="58"/>
      <c r="F2107" s="6"/>
      <c r="G2107" s="54"/>
      <c r="H2107" s="6"/>
      <c r="I2107" s="64"/>
    </row>
    <row r="2108" spans="1:9" s="3" customFormat="1">
      <c r="A2108" s="221"/>
      <c r="B2108" s="11"/>
      <c r="C2108" s="34"/>
      <c r="D2108" s="76"/>
      <c r="E2108" s="58"/>
      <c r="F2108" s="6"/>
      <c r="G2108" s="54"/>
      <c r="H2108" s="6"/>
      <c r="I2108" s="64"/>
    </row>
    <row r="2109" spans="1:9" s="3" customFormat="1">
      <c r="A2109" s="221"/>
      <c r="B2109" s="9"/>
      <c r="C2109" s="10"/>
      <c r="D2109" s="55"/>
      <c r="E2109" s="58"/>
      <c r="F2109" s="192"/>
      <c r="G2109" s="53"/>
      <c r="H2109" s="192"/>
      <c r="I2109" s="64"/>
    </row>
    <row r="2110" spans="1:9" s="3" customFormat="1">
      <c r="A2110" s="221"/>
      <c r="B2110" s="11"/>
      <c r="C2110" s="34"/>
      <c r="D2110" s="76"/>
      <c r="E2110" s="58"/>
      <c r="F2110" s="6"/>
      <c r="G2110" s="54"/>
      <c r="H2110" s="6"/>
      <c r="I2110" s="64"/>
    </row>
    <row r="2111" spans="1:9" s="3" customFormat="1">
      <c r="A2111" s="221"/>
      <c r="B2111" s="5"/>
      <c r="C2111" s="33"/>
      <c r="D2111" s="75"/>
      <c r="E2111" s="58"/>
      <c r="F2111" s="6"/>
      <c r="G2111" s="54"/>
      <c r="H2111" s="6"/>
      <c r="I2111" s="64"/>
    </row>
    <row r="2112" spans="1:9" s="3" customFormat="1">
      <c r="A2112" s="221"/>
      <c r="B2112" s="5"/>
      <c r="C2112" s="33"/>
      <c r="D2112" s="75"/>
      <c r="E2112" s="58"/>
      <c r="F2112" s="6"/>
      <c r="G2112" s="54"/>
      <c r="H2112" s="6"/>
      <c r="I2112" s="64"/>
    </row>
    <row r="2113" spans="1:9" s="3" customFormat="1">
      <c r="A2113" s="221"/>
      <c r="B2113" s="11"/>
      <c r="C2113" s="34"/>
      <c r="D2113" s="76"/>
      <c r="E2113" s="58"/>
      <c r="F2113" s="6"/>
      <c r="G2113" s="54"/>
      <c r="H2113" s="6"/>
      <c r="I2113" s="64"/>
    </row>
    <row r="2114" spans="1:9" s="3" customFormat="1">
      <c r="A2114" s="221"/>
      <c r="B2114" s="11"/>
      <c r="C2114" s="34"/>
      <c r="D2114" s="76"/>
      <c r="E2114" s="58"/>
      <c r="F2114" s="6"/>
      <c r="G2114" s="54"/>
      <c r="H2114" s="6"/>
      <c r="I2114" s="64"/>
    </row>
    <row r="2115" spans="1:9" s="3" customFormat="1">
      <c r="A2115" s="221"/>
      <c r="B2115" s="9"/>
      <c r="C2115" s="10"/>
      <c r="D2115" s="55"/>
      <c r="E2115" s="58"/>
      <c r="F2115" s="192"/>
      <c r="G2115" s="53"/>
      <c r="H2115" s="192"/>
      <c r="I2115" s="64"/>
    </row>
    <row r="2116" spans="1:9" s="3" customFormat="1">
      <c r="A2116" s="221"/>
      <c r="B2116" s="5"/>
      <c r="C2116" s="33"/>
      <c r="D2116" s="75"/>
      <c r="E2116" s="58"/>
      <c r="F2116" s="6"/>
      <c r="G2116" s="54"/>
      <c r="H2116" s="6"/>
      <c r="I2116" s="64"/>
    </row>
    <row r="2117" spans="1:9" s="3" customFormat="1">
      <c r="A2117" s="221"/>
      <c r="B2117" s="5"/>
      <c r="C2117" s="33"/>
      <c r="D2117" s="75"/>
      <c r="E2117" s="58"/>
      <c r="F2117" s="6"/>
      <c r="G2117" s="54"/>
      <c r="H2117" s="6"/>
      <c r="I2117" s="64"/>
    </row>
    <row r="2118" spans="1:9" s="3" customFormat="1">
      <c r="A2118" s="221"/>
      <c r="B2118" s="5"/>
      <c r="C2118" s="33"/>
      <c r="D2118" s="75"/>
      <c r="E2118" s="58"/>
      <c r="F2118" s="6"/>
      <c r="G2118" s="54"/>
      <c r="H2118" s="6"/>
      <c r="I2118" s="64"/>
    </row>
    <row r="2119" spans="1:9" s="3" customFormat="1">
      <c r="A2119" s="221"/>
      <c r="B2119" s="9"/>
      <c r="C2119" s="10"/>
      <c r="D2119" s="55"/>
      <c r="E2119" s="59"/>
      <c r="F2119" s="192"/>
      <c r="G2119" s="53"/>
      <c r="H2119" s="192"/>
      <c r="I2119" s="64"/>
    </row>
    <row r="2120" spans="1:9" s="3" customFormat="1">
      <c r="A2120" s="221"/>
      <c r="B2120" s="9"/>
      <c r="C2120" s="10"/>
      <c r="D2120" s="55"/>
      <c r="E2120" s="59"/>
      <c r="F2120" s="192"/>
      <c r="G2120" s="53"/>
      <c r="H2120" s="192"/>
      <c r="I2120" s="64"/>
    </row>
    <row r="2121" spans="1:9" s="3" customFormat="1">
      <c r="A2121" s="221"/>
      <c r="B2121" s="11"/>
      <c r="C2121" s="34"/>
      <c r="D2121" s="76"/>
      <c r="E2121" s="59"/>
      <c r="F2121" s="192"/>
      <c r="G2121" s="53"/>
      <c r="H2121" s="192"/>
      <c r="I2121" s="64"/>
    </row>
    <row r="2122" spans="1:9" s="3" customFormat="1">
      <c r="A2122" s="221"/>
      <c r="B2122" s="5"/>
      <c r="C2122" s="33"/>
      <c r="D2122" s="75"/>
      <c r="E2122" s="58"/>
      <c r="F2122" s="6"/>
      <c r="G2122" s="54"/>
      <c r="H2122" s="6"/>
      <c r="I2122" s="64"/>
    </row>
    <row r="2123" spans="1:9" s="3" customFormat="1">
      <c r="A2123" s="221"/>
      <c r="B2123" s="5"/>
      <c r="C2123" s="33"/>
      <c r="D2123" s="75"/>
      <c r="E2123" s="58"/>
      <c r="F2123" s="6"/>
      <c r="G2123" s="54"/>
      <c r="H2123" s="6"/>
      <c r="I2123" s="64"/>
    </row>
    <row r="2124" spans="1:9" s="3" customFormat="1">
      <c r="A2124" s="221"/>
      <c r="B2124" s="11"/>
      <c r="C2124" s="34"/>
      <c r="D2124" s="76"/>
      <c r="E2124" s="59"/>
      <c r="F2124" s="192"/>
      <c r="G2124" s="53"/>
      <c r="H2124" s="192"/>
      <c r="I2124" s="64"/>
    </row>
    <row r="2125" spans="1:9" s="3" customFormat="1">
      <c r="A2125" s="221"/>
      <c r="B2125" s="11"/>
      <c r="C2125" s="34"/>
      <c r="D2125" s="76"/>
      <c r="E2125" s="59"/>
      <c r="F2125" s="192"/>
      <c r="G2125" s="53"/>
      <c r="H2125" s="192"/>
      <c r="I2125" s="64"/>
    </row>
    <row r="2126" spans="1:9" s="3" customFormat="1">
      <c r="A2126" s="221"/>
      <c r="B2126" s="9"/>
      <c r="C2126" s="10"/>
      <c r="D2126" s="55"/>
      <c r="E2126" s="59"/>
      <c r="F2126" s="192"/>
      <c r="G2126" s="53"/>
      <c r="H2126" s="192"/>
      <c r="I2126" s="64"/>
    </row>
    <row r="2127" spans="1:9" s="3" customFormat="1">
      <c r="A2127" s="221"/>
      <c r="B2127" s="11"/>
      <c r="C2127" s="34"/>
      <c r="D2127" s="76"/>
      <c r="E2127" s="59"/>
      <c r="F2127" s="192"/>
      <c r="G2127" s="53"/>
      <c r="H2127" s="192"/>
      <c r="I2127" s="64"/>
    </row>
    <row r="2128" spans="1:9" s="3" customFormat="1">
      <c r="A2128" s="221"/>
      <c r="B2128" s="5"/>
      <c r="C2128" s="33"/>
      <c r="D2128" s="75"/>
      <c r="E2128" s="58"/>
      <c r="F2128" s="6"/>
      <c r="G2128" s="54"/>
      <c r="H2128" s="6"/>
      <c r="I2128" s="64"/>
    </row>
    <row r="2129" spans="1:9" s="3" customFormat="1">
      <c r="A2129" s="221"/>
      <c r="B2129" s="5"/>
      <c r="C2129" s="33"/>
      <c r="D2129" s="75"/>
      <c r="E2129" s="58"/>
      <c r="F2129" s="6"/>
      <c r="G2129" s="54"/>
      <c r="H2129" s="6"/>
      <c r="I2129" s="64"/>
    </row>
    <row r="2130" spans="1:9" s="3" customFormat="1">
      <c r="A2130" s="221"/>
      <c r="B2130" s="11"/>
      <c r="C2130" s="34"/>
      <c r="D2130" s="76"/>
      <c r="E2130" s="59"/>
      <c r="F2130" s="192"/>
      <c r="G2130" s="53"/>
      <c r="H2130" s="192"/>
      <c r="I2130" s="64"/>
    </row>
    <row r="2131" spans="1:9" s="3" customFormat="1">
      <c r="A2131" s="221"/>
      <c r="B2131" s="11"/>
      <c r="C2131" s="34"/>
      <c r="D2131" s="76"/>
      <c r="E2131" s="59"/>
      <c r="F2131" s="192"/>
      <c r="G2131" s="53"/>
      <c r="H2131" s="192"/>
      <c r="I2131" s="64"/>
    </row>
    <row r="2132" spans="1:9" s="3" customFormat="1">
      <c r="A2132" s="221"/>
      <c r="B2132" s="9"/>
      <c r="C2132" s="10"/>
      <c r="D2132" s="55"/>
      <c r="E2132" s="59"/>
      <c r="F2132" s="192"/>
      <c r="G2132" s="53"/>
      <c r="H2132" s="192"/>
      <c r="I2132" s="64"/>
    </row>
    <row r="2133" spans="1:9" s="3" customFormat="1">
      <c r="A2133" s="221"/>
      <c r="B2133" s="5"/>
      <c r="C2133" s="33"/>
      <c r="D2133" s="75"/>
      <c r="E2133" s="58"/>
      <c r="F2133" s="6"/>
      <c r="G2133" s="54"/>
      <c r="H2133" s="6"/>
      <c r="I2133" s="64"/>
    </row>
    <row r="2134" spans="1:9" s="3" customFormat="1">
      <c r="A2134" s="221"/>
      <c r="B2134" s="5"/>
      <c r="C2134" s="33"/>
      <c r="D2134" s="75"/>
      <c r="E2134" s="58"/>
      <c r="F2134" s="6"/>
      <c r="G2134" s="54"/>
      <c r="H2134" s="6"/>
      <c r="I2134" s="64"/>
    </row>
    <row r="2135" spans="1:9" s="3" customFormat="1">
      <c r="A2135" s="221"/>
      <c r="B2135" s="5"/>
      <c r="C2135" s="33"/>
      <c r="D2135" s="75"/>
      <c r="E2135" s="58"/>
      <c r="F2135" s="192"/>
      <c r="G2135" s="53"/>
      <c r="H2135" s="192"/>
      <c r="I2135" s="64"/>
    </row>
    <row r="2136" spans="1:9" s="3" customFormat="1">
      <c r="A2136" s="221"/>
      <c r="B2136" s="9"/>
      <c r="C2136" s="10"/>
      <c r="D2136" s="55"/>
      <c r="E2136" s="59"/>
      <c r="F2136" s="192"/>
      <c r="G2136" s="53"/>
      <c r="H2136" s="192"/>
      <c r="I2136" s="64"/>
    </row>
    <row r="2137" spans="1:9" s="3" customFormat="1">
      <c r="A2137" s="221"/>
      <c r="B2137" s="9"/>
      <c r="C2137" s="10"/>
      <c r="D2137" s="55"/>
      <c r="E2137" s="59"/>
      <c r="F2137" s="192"/>
      <c r="G2137" s="53"/>
      <c r="H2137" s="192"/>
      <c r="I2137" s="64"/>
    </row>
    <row r="2138" spans="1:9" s="3" customFormat="1">
      <c r="A2138" s="221"/>
      <c r="B2138" s="11"/>
      <c r="C2138" s="34"/>
      <c r="D2138" s="76"/>
      <c r="E2138" s="59"/>
      <c r="F2138" s="192"/>
      <c r="G2138" s="53"/>
      <c r="H2138" s="192"/>
      <c r="I2138" s="64"/>
    </row>
    <row r="2139" spans="1:9" s="3" customFormat="1">
      <c r="A2139" s="221"/>
      <c r="B2139" s="5"/>
      <c r="C2139" s="33"/>
      <c r="D2139" s="75"/>
      <c r="E2139" s="58"/>
      <c r="F2139" s="192"/>
      <c r="G2139" s="53"/>
      <c r="H2139" s="192"/>
      <c r="I2139" s="64"/>
    </row>
    <row r="2140" spans="1:9" s="3" customFormat="1">
      <c r="A2140" s="221"/>
      <c r="B2140" s="9"/>
      <c r="C2140" s="10"/>
      <c r="D2140" s="55"/>
      <c r="E2140" s="59"/>
      <c r="F2140" s="192"/>
      <c r="G2140" s="53"/>
      <c r="H2140" s="192"/>
      <c r="I2140" s="64"/>
    </row>
    <row r="2141" spans="1:9" s="3" customFormat="1">
      <c r="A2141" s="221"/>
      <c r="B2141" s="11"/>
      <c r="C2141" s="34"/>
      <c r="D2141" s="76"/>
      <c r="E2141" s="59"/>
      <c r="F2141" s="192"/>
      <c r="G2141" s="53"/>
      <c r="H2141" s="192"/>
      <c r="I2141" s="64"/>
    </row>
    <row r="2142" spans="1:9" s="3" customFormat="1">
      <c r="A2142" s="221"/>
      <c r="B2142" s="5"/>
      <c r="C2142" s="33"/>
      <c r="D2142" s="75"/>
      <c r="E2142" s="58"/>
      <c r="F2142" s="192"/>
      <c r="G2142" s="53"/>
      <c r="H2142" s="192"/>
      <c r="I2142" s="64"/>
    </row>
    <row r="2143" spans="1:9" s="3" customFormat="1">
      <c r="A2143" s="221"/>
      <c r="B2143" s="11"/>
      <c r="C2143" s="34"/>
      <c r="D2143" s="76"/>
      <c r="E2143" s="58"/>
      <c r="F2143" s="192"/>
      <c r="G2143" s="53"/>
      <c r="H2143" s="192"/>
      <c r="I2143" s="64"/>
    </row>
    <row r="2144" spans="1:9" s="3" customFormat="1">
      <c r="A2144" s="221"/>
      <c r="B2144" s="9"/>
      <c r="C2144" s="10"/>
      <c r="D2144" s="55"/>
      <c r="E2144" s="59"/>
      <c r="F2144" s="192"/>
      <c r="G2144" s="53"/>
      <c r="H2144" s="192"/>
      <c r="I2144" s="64"/>
    </row>
    <row r="2145" spans="1:9" s="3" customFormat="1">
      <c r="A2145" s="221"/>
      <c r="B2145" s="5"/>
      <c r="C2145" s="33"/>
      <c r="D2145" s="75"/>
      <c r="E2145" s="58"/>
      <c r="F2145" s="192"/>
      <c r="G2145" s="53"/>
      <c r="H2145" s="192"/>
      <c r="I2145" s="64"/>
    </row>
    <row r="2146" spans="1:9" s="3" customFormat="1">
      <c r="A2146" s="221"/>
      <c r="B2146" s="5"/>
      <c r="C2146" s="33"/>
      <c r="D2146" s="75"/>
      <c r="E2146" s="58"/>
      <c r="F2146" s="192"/>
      <c r="G2146" s="53"/>
      <c r="H2146" s="192"/>
      <c r="I2146" s="64"/>
    </row>
    <row r="2147" spans="1:9" s="3" customFormat="1">
      <c r="A2147" s="221"/>
      <c r="B2147" s="5"/>
      <c r="C2147" s="33"/>
      <c r="D2147" s="75"/>
      <c r="E2147" s="58"/>
      <c r="F2147" s="192"/>
      <c r="G2147" s="53"/>
      <c r="H2147" s="192"/>
      <c r="I2147" s="64"/>
    </row>
    <row r="2148" spans="1:9" s="3" customFormat="1">
      <c r="A2148" s="221"/>
      <c r="B2148" s="9"/>
      <c r="C2148" s="10"/>
      <c r="D2148" s="55"/>
      <c r="E2148" s="58"/>
      <c r="F2148" s="192"/>
      <c r="G2148" s="53"/>
      <c r="H2148" s="192"/>
      <c r="I2148" s="64"/>
    </row>
    <row r="2149" spans="1:9" s="3" customFormat="1">
      <c r="A2149" s="221"/>
      <c r="B2149" s="9"/>
      <c r="C2149" s="10"/>
      <c r="D2149" s="55"/>
      <c r="E2149" s="58"/>
      <c r="F2149" s="192"/>
      <c r="G2149" s="53"/>
      <c r="H2149" s="192"/>
      <c r="I2149" s="64"/>
    </row>
    <row r="2150" spans="1:9" s="3" customFormat="1">
      <c r="A2150" s="221"/>
      <c r="B2150" s="9"/>
      <c r="C2150" s="10"/>
      <c r="D2150" s="55"/>
      <c r="E2150" s="58"/>
      <c r="F2150" s="192"/>
      <c r="G2150" s="53"/>
      <c r="H2150" s="192"/>
      <c r="I2150" s="64"/>
    </row>
    <row r="2151" spans="1:9" s="3" customFormat="1">
      <c r="A2151" s="221"/>
      <c r="B2151" s="9"/>
      <c r="C2151" s="10"/>
      <c r="D2151" s="55"/>
      <c r="E2151" s="58"/>
      <c r="F2151" s="192"/>
      <c r="G2151" s="53"/>
      <c r="H2151" s="192"/>
      <c r="I2151" s="64"/>
    </row>
    <row r="2152" spans="1:9" s="3" customFormat="1">
      <c r="A2152" s="221"/>
      <c r="B2152" s="11"/>
      <c r="C2152" s="34"/>
      <c r="D2152" s="76"/>
      <c r="E2152" s="58"/>
      <c r="F2152" s="6"/>
      <c r="G2152" s="54"/>
      <c r="H2152" s="6"/>
      <c r="I2152" s="64"/>
    </row>
    <row r="2153" spans="1:9" s="3" customFormat="1">
      <c r="A2153" s="221"/>
      <c r="B2153" s="5"/>
      <c r="C2153" s="33"/>
      <c r="D2153" s="75"/>
      <c r="E2153" s="58"/>
      <c r="F2153" s="6"/>
      <c r="G2153" s="54"/>
      <c r="H2153" s="6"/>
      <c r="I2153" s="64"/>
    </row>
    <row r="2154" spans="1:9" s="3" customFormat="1">
      <c r="A2154" s="221"/>
      <c r="B2154" s="5"/>
      <c r="C2154" s="33"/>
      <c r="D2154" s="75"/>
      <c r="E2154" s="58"/>
      <c r="F2154" s="6"/>
      <c r="G2154" s="54"/>
      <c r="H2154" s="6"/>
      <c r="I2154" s="64"/>
    </row>
    <row r="2155" spans="1:9" s="3" customFormat="1">
      <c r="A2155" s="221"/>
      <c r="B2155" s="11"/>
      <c r="C2155" s="34"/>
      <c r="D2155" s="76"/>
      <c r="E2155" s="58"/>
      <c r="F2155" s="6"/>
      <c r="G2155" s="54"/>
      <c r="H2155" s="6"/>
      <c r="I2155" s="64"/>
    </row>
    <row r="2156" spans="1:9" s="3" customFormat="1">
      <c r="A2156" s="221"/>
      <c r="B2156" s="9"/>
      <c r="C2156" s="10"/>
      <c r="D2156" s="55"/>
      <c r="E2156" s="58"/>
      <c r="F2156" s="192"/>
      <c r="G2156" s="53"/>
      <c r="H2156" s="192"/>
      <c r="I2156" s="64"/>
    </row>
    <row r="2157" spans="1:9" s="3" customFormat="1">
      <c r="A2157" s="221"/>
      <c r="B2157" s="11"/>
      <c r="C2157" s="34"/>
      <c r="D2157" s="76"/>
      <c r="E2157" s="58"/>
      <c r="F2157" s="6"/>
      <c r="G2157" s="54"/>
      <c r="H2157" s="6"/>
      <c r="I2157" s="64"/>
    </row>
    <row r="2158" spans="1:9" s="3" customFormat="1">
      <c r="A2158" s="221"/>
      <c r="B2158" s="5"/>
      <c r="C2158" s="33"/>
      <c r="D2158" s="75"/>
      <c r="E2158" s="58"/>
      <c r="F2158" s="6"/>
      <c r="G2158" s="54"/>
      <c r="H2158" s="6"/>
      <c r="I2158" s="64"/>
    </row>
    <row r="2159" spans="1:9" s="3" customFormat="1">
      <c r="A2159" s="221"/>
      <c r="B2159" s="5"/>
      <c r="C2159" s="33"/>
      <c r="D2159" s="75"/>
      <c r="E2159" s="58"/>
      <c r="F2159" s="6"/>
      <c r="G2159" s="54"/>
      <c r="H2159" s="6"/>
      <c r="I2159" s="64"/>
    </row>
    <row r="2160" spans="1:9" s="3" customFormat="1">
      <c r="A2160" s="221"/>
      <c r="B2160" s="11"/>
      <c r="C2160" s="34"/>
      <c r="D2160" s="76"/>
      <c r="E2160" s="58"/>
      <c r="F2160" s="6"/>
      <c r="G2160" s="54"/>
      <c r="H2160" s="6"/>
      <c r="I2160" s="64"/>
    </row>
    <row r="2161" spans="1:9" s="3" customFormat="1">
      <c r="A2161" s="221"/>
      <c r="B2161" s="9"/>
      <c r="C2161" s="10"/>
      <c r="D2161" s="55"/>
      <c r="E2161" s="58"/>
      <c r="F2161" s="192"/>
      <c r="G2161" s="53"/>
      <c r="H2161" s="192"/>
      <c r="I2161" s="64"/>
    </row>
    <row r="2162" spans="1:9" s="3" customFormat="1">
      <c r="A2162" s="221"/>
      <c r="B2162" s="5"/>
      <c r="C2162" s="33"/>
      <c r="D2162" s="75"/>
      <c r="E2162" s="58"/>
      <c r="F2162" s="6"/>
      <c r="G2162" s="54"/>
      <c r="H2162" s="6"/>
      <c r="I2162" s="64"/>
    </row>
    <row r="2163" spans="1:9" s="3" customFormat="1">
      <c r="A2163" s="221"/>
      <c r="B2163" s="5"/>
      <c r="C2163" s="33"/>
      <c r="D2163" s="75"/>
      <c r="E2163" s="58"/>
      <c r="F2163" s="6"/>
      <c r="G2163" s="54"/>
      <c r="H2163" s="6"/>
      <c r="I2163" s="64"/>
    </row>
    <row r="2164" spans="1:9" s="3" customFormat="1">
      <c r="A2164" s="221"/>
      <c r="B2164" s="5"/>
      <c r="C2164" s="33"/>
      <c r="D2164" s="75"/>
      <c r="E2164" s="58"/>
      <c r="F2164" s="6"/>
      <c r="G2164" s="54"/>
      <c r="H2164" s="6"/>
      <c r="I2164" s="64"/>
    </row>
    <row r="2165" spans="1:9" s="3" customFormat="1">
      <c r="A2165" s="221"/>
      <c r="B2165" s="9"/>
      <c r="C2165" s="10"/>
      <c r="D2165" s="55"/>
      <c r="E2165" s="59"/>
      <c r="F2165" s="192"/>
      <c r="G2165" s="53"/>
      <c r="H2165" s="192"/>
      <c r="I2165" s="64"/>
    </row>
    <row r="2166" spans="1:9" s="3" customFormat="1">
      <c r="A2166" s="221"/>
      <c r="B2166" s="9"/>
      <c r="C2166" s="10"/>
      <c r="D2166" s="55"/>
      <c r="E2166" s="59"/>
      <c r="F2166" s="192"/>
      <c r="G2166" s="53"/>
      <c r="H2166" s="192"/>
      <c r="I2166" s="64"/>
    </row>
    <row r="2167" spans="1:9" s="3" customFormat="1">
      <c r="A2167" s="221"/>
      <c r="B2167" s="11"/>
      <c r="C2167" s="34"/>
      <c r="D2167" s="76"/>
      <c r="E2167" s="59"/>
      <c r="F2167" s="192"/>
      <c r="G2167" s="53"/>
      <c r="H2167" s="192"/>
      <c r="I2167" s="64"/>
    </row>
    <row r="2168" spans="1:9" s="7" customFormat="1">
      <c r="A2168" s="222"/>
      <c r="B2168" s="5"/>
      <c r="C2168" s="33"/>
      <c r="D2168" s="75"/>
      <c r="E2168" s="58"/>
      <c r="F2168" s="192"/>
      <c r="G2168" s="53"/>
      <c r="H2168" s="192"/>
      <c r="I2168" s="66"/>
    </row>
    <row r="2169" spans="1:9" s="3" customFormat="1">
      <c r="A2169" s="221"/>
      <c r="B2169" s="5"/>
      <c r="C2169" s="33"/>
      <c r="D2169" s="75"/>
      <c r="E2169" s="58"/>
      <c r="F2169" s="6"/>
      <c r="G2169" s="54"/>
      <c r="H2169" s="6"/>
      <c r="I2169" s="64"/>
    </row>
    <row r="2170" spans="1:9" s="3" customFormat="1">
      <c r="A2170" s="221"/>
      <c r="B2170" s="11"/>
      <c r="C2170" s="34"/>
      <c r="D2170" s="76"/>
      <c r="E2170" s="59"/>
      <c r="F2170" s="192"/>
      <c r="G2170" s="53"/>
      <c r="H2170" s="192"/>
      <c r="I2170" s="64"/>
    </row>
    <row r="2171" spans="1:9" s="3" customFormat="1">
      <c r="A2171" s="221"/>
      <c r="B2171" s="9"/>
      <c r="C2171" s="10"/>
      <c r="D2171" s="55"/>
      <c r="E2171" s="59"/>
      <c r="F2171" s="192"/>
      <c r="G2171" s="53"/>
      <c r="H2171" s="192"/>
      <c r="I2171" s="64"/>
    </row>
    <row r="2172" spans="1:9" s="3" customFormat="1">
      <c r="A2172" s="221"/>
      <c r="B2172" s="11"/>
      <c r="C2172" s="34"/>
      <c r="D2172" s="76"/>
      <c r="E2172" s="59"/>
      <c r="F2172" s="192"/>
      <c r="G2172" s="53"/>
      <c r="H2172" s="192"/>
      <c r="I2172" s="64"/>
    </row>
    <row r="2173" spans="1:9" s="3" customFormat="1">
      <c r="A2173" s="221"/>
      <c r="B2173" s="5"/>
      <c r="C2173" s="33"/>
      <c r="D2173" s="75"/>
      <c r="E2173" s="58"/>
      <c r="F2173" s="6"/>
      <c r="G2173" s="54"/>
      <c r="H2173" s="6"/>
      <c r="I2173" s="64"/>
    </row>
    <row r="2174" spans="1:9" s="3" customFormat="1">
      <c r="A2174" s="221"/>
      <c r="B2174" s="5"/>
      <c r="C2174" s="33"/>
      <c r="D2174" s="75"/>
      <c r="E2174" s="58"/>
      <c r="F2174" s="6"/>
      <c r="G2174" s="54"/>
      <c r="H2174" s="6"/>
      <c r="I2174" s="64"/>
    </row>
    <row r="2175" spans="1:9" s="3" customFormat="1">
      <c r="A2175" s="221"/>
      <c r="B2175" s="11"/>
      <c r="C2175" s="34"/>
      <c r="D2175" s="76"/>
      <c r="E2175" s="59"/>
      <c r="F2175" s="192"/>
      <c r="G2175" s="53"/>
      <c r="H2175" s="192"/>
      <c r="I2175" s="64"/>
    </row>
    <row r="2176" spans="1:9" s="3" customFormat="1">
      <c r="A2176" s="221"/>
      <c r="B2176" s="9"/>
      <c r="C2176" s="10"/>
      <c r="D2176" s="55"/>
      <c r="E2176" s="59"/>
      <c r="F2176" s="192"/>
      <c r="G2176" s="53"/>
      <c r="H2176" s="192"/>
      <c r="I2176" s="64"/>
    </row>
    <row r="2177" spans="1:9" s="3" customFormat="1">
      <c r="A2177" s="221"/>
      <c r="B2177" s="5"/>
      <c r="C2177" s="33"/>
      <c r="D2177" s="75"/>
      <c r="E2177" s="58"/>
      <c r="F2177" s="6"/>
      <c r="G2177" s="54"/>
      <c r="H2177" s="6"/>
      <c r="I2177" s="64"/>
    </row>
    <row r="2178" spans="1:9" s="3" customFormat="1">
      <c r="A2178" s="221"/>
      <c r="B2178" s="5"/>
      <c r="C2178" s="33"/>
      <c r="D2178" s="75"/>
      <c r="E2178" s="58"/>
      <c r="F2178" s="6"/>
      <c r="G2178" s="54"/>
      <c r="H2178" s="6"/>
      <c r="I2178" s="64"/>
    </row>
    <row r="2179" spans="1:9" s="3" customFormat="1">
      <c r="A2179" s="221"/>
      <c r="B2179" s="5"/>
      <c r="C2179" s="33"/>
      <c r="D2179" s="75"/>
      <c r="E2179" s="58"/>
      <c r="F2179" s="6"/>
      <c r="G2179" s="54"/>
      <c r="H2179" s="6"/>
      <c r="I2179" s="64"/>
    </row>
    <row r="2180" spans="1:9" s="3" customFormat="1">
      <c r="A2180" s="221"/>
      <c r="B2180" s="9"/>
      <c r="C2180" s="10"/>
      <c r="D2180" s="55"/>
      <c r="E2180" s="59"/>
      <c r="F2180" s="192"/>
      <c r="G2180" s="53"/>
      <c r="H2180" s="192"/>
      <c r="I2180" s="64"/>
    </row>
    <row r="2181" spans="1:9" s="3" customFormat="1">
      <c r="A2181" s="221"/>
      <c r="B2181" s="9"/>
      <c r="C2181" s="10"/>
      <c r="D2181" s="55"/>
      <c r="E2181" s="59"/>
      <c r="F2181" s="192"/>
      <c r="G2181" s="53"/>
      <c r="H2181" s="192"/>
      <c r="I2181" s="64"/>
    </row>
    <row r="2182" spans="1:9" s="3" customFormat="1">
      <c r="A2182" s="221"/>
      <c r="B2182" s="11"/>
      <c r="C2182" s="34"/>
      <c r="D2182" s="76"/>
      <c r="E2182" s="59"/>
      <c r="F2182" s="192"/>
      <c r="G2182" s="53"/>
      <c r="H2182" s="192"/>
      <c r="I2182" s="64"/>
    </row>
    <row r="2183" spans="1:9" s="3" customFormat="1">
      <c r="A2183" s="221"/>
      <c r="B2183" s="5"/>
      <c r="C2183" s="33"/>
      <c r="D2183" s="75"/>
      <c r="E2183" s="58"/>
      <c r="F2183" s="192"/>
      <c r="G2183" s="53"/>
      <c r="H2183" s="192"/>
      <c r="I2183" s="64"/>
    </row>
    <row r="2184" spans="1:9" s="3" customFormat="1">
      <c r="A2184" s="221"/>
      <c r="B2184" s="9"/>
      <c r="C2184" s="10"/>
      <c r="D2184" s="55"/>
      <c r="E2184" s="59"/>
      <c r="F2184" s="192"/>
      <c r="G2184" s="53"/>
      <c r="H2184" s="192"/>
      <c r="I2184" s="64"/>
    </row>
    <row r="2185" spans="1:9" s="3" customFormat="1">
      <c r="A2185" s="221"/>
      <c r="B2185" s="11"/>
      <c r="C2185" s="34"/>
      <c r="D2185" s="76"/>
      <c r="E2185" s="59"/>
      <c r="F2185" s="192"/>
      <c r="G2185" s="53"/>
      <c r="H2185" s="192"/>
      <c r="I2185" s="64"/>
    </row>
    <row r="2186" spans="1:9" s="3" customFormat="1">
      <c r="A2186" s="221"/>
      <c r="B2186" s="5"/>
      <c r="C2186" s="33"/>
      <c r="D2186" s="75"/>
      <c r="E2186" s="58"/>
      <c r="F2186" s="192"/>
      <c r="G2186" s="53"/>
      <c r="H2186" s="192"/>
      <c r="I2186" s="64"/>
    </row>
    <row r="2187" spans="1:9" s="3" customFormat="1">
      <c r="A2187" s="221"/>
      <c r="B2187" s="9"/>
      <c r="C2187" s="10"/>
      <c r="D2187" s="55"/>
      <c r="E2187" s="59"/>
      <c r="F2187" s="192"/>
      <c r="G2187" s="53"/>
      <c r="H2187" s="192"/>
      <c r="I2187" s="64"/>
    </row>
    <row r="2188" spans="1:9" s="3" customFormat="1">
      <c r="A2188" s="221"/>
      <c r="B2188" s="5"/>
      <c r="C2188" s="33"/>
      <c r="D2188" s="75"/>
      <c r="E2188" s="58"/>
      <c r="F2188" s="192"/>
      <c r="G2188" s="53"/>
      <c r="H2188" s="192"/>
      <c r="I2188" s="64"/>
    </row>
    <row r="2189" spans="1:9" s="3" customFormat="1">
      <c r="A2189" s="221"/>
      <c r="B2189" s="5"/>
      <c r="C2189" s="33"/>
      <c r="D2189" s="75"/>
      <c r="E2189" s="58"/>
      <c r="F2189" s="192"/>
      <c r="G2189" s="53"/>
      <c r="H2189" s="192"/>
      <c r="I2189" s="64"/>
    </row>
    <row r="2190" spans="1:9" s="3" customFormat="1">
      <c r="A2190" s="221"/>
      <c r="B2190" s="9"/>
      <c r="C2190" s="10"/>
      <c r="D2190" s="55"/>
      <c r="E2190" s="58"/>
      <c r="F2190" s="192"/>
      <c r="G2190" s="53"/>
      <c r="H2190" s="192"/>
      <c r="I2190" s="64"/>
    </row>
    <row r="2191" spans="1:9" s="3" customFormat="1">
      <c r="A2191" s="221"/>
      <c r="B2191" s="9"/>
      <c r="C2191" s="10"/>
      <c r="D2191" s="55"/>
      <c r="E2191" s="58"/>
      <c r="F2191" s="192"/>
      <c r="G2191" s="53"/>
      <c r="H2191" s="192"/>
      <c r="I2191" s="64"/>
    </row>
    <row r="2192" spans="1:9" s="3" customFormat="1">
      <c r="A2192" s="221"/>
      <c r="B2192" s="11"/>
      <c r="C2192" s="34"/>
      <c r="D2192" s="76"/>
      <c r="E2192" s="58"/>
      <c r="F2192" s="6"/>
      <c r="G2192" s="54"/>
      <c r="H2192" s="6"/>
      <c r="I2192" s="64"/>
    </row>
    <row r="2193" spans="1:9" s="3" customFormat="1">
      <c r="A2193" s="221"/>
      <c r="B2193" s="5"/>
      <c r="C2193" s="33"/>
      <c r="D2193" s="75"/>
      <c r="E2193" s="58"/>
      <c r="F2193" s="6"/>
      <c r="G2193" s="54"/>
      <c r="H2193" s="6"/>
      <c r="I2193" s="64"/>
    </row>
    <row r="2194" spans="1:9" s="3" customFormat="1">
      <c r="A2194" s="221"/>
      <c r="B2194" s="5"/>
      <c r="C2194" s="33"/>
      <c r="D2194" s="75"/>
      <c r="E2194" s="58"/>
      <c r="F2194" s="6"/>
      <c r="G2194" s="54"/>
      <c r="H2194" s="6"/>
      <c r="I2194" s="64"/>
    </row>
    <row r="2195" spans="1:9" s="3" customFormat="1">
      <c r="A2195" s="221"/>
      <c r="B2195" s="11"/>
      <c r="C2195" s="34"/>
      <c r="D2195" s="76"/>
      <c r="E2195" s="58"/>
      <c r="F2195" s="6"/>
      <c r="G2195" s="54"/>
      <c r="H2195" s="6"/>
      <c r="I2195" s="64"/>
    </row>
    <row r="2196" spans="1:9" s="3" customFormat="1">
      <c r="A2196" s="221"/>
      <c r="B2196" s="11"/>
      <c r="C2196" s="34"/>
      <c r="D2196" s="76"/>
      <c r="E2196" s="59"/>
      <c r="F2196" s="192"/>
      <c r="G2196" s="53"/>
      <c r="H2196" s="192"/>
      <c r="I2196" s="64"/>
    </row>
    <row r="2197" spans="1:9" s="3" customFormat="1">
      <c r="A2197" s="221"/>
      <c r="B2197" s="9"/>
      <c r="C2197" s="10"/>
      <c r="D2197" s="55"/>
      <c r="E2197" s="58"/>
      <c r="F2197" s="192"/>
      <c r="G2197" s="53"/>
      <c r="H2197" s="192"/>
      <c r="I2197" s="64"/>
    </row>
    <row r="2198" spans="1:9" s="3" customFormat="1">
      <c r="A2198" s="221"/>
      <c r="B2198" s="11"/>
      <c r="C2198" s="34"/>
      <c r="D2198" s="76"/>
      <c r="E2198" s="58"/>
      <c r="F2198" s="6"/>
      <c r="G2198" s="54"/>
      <c r="H2198" s="6"/>
      <c r="I2198" s="64"/>
    </row>
    <row r="2199" spans="1:9" s="3" customFormat="1">
      <c r="A2199" s="221"/>
      <c r="B2199" s="5"/>
      <c r="C2199" s="33"/>
      <c r="D2199" s="75"/>
      <c r="E2199" s="58"/>
      <c r="F2199" s="6"/>
      <c r="G2199" s="54"/>
      <c r="H2199" s="6"/>
      <c r="I2199" s="64"/>
    </row>
    <row r="2200" spans="1:9" s="3" customFormat="1">
      <c r="A2200" s="221"/>
      <c r="B2200" s="5"/>
      <c r="C2200" s="33"/>
      <c r="D2200" s="75"/>
      <c r="E2200" s="58"/>
      <c r="F2200" s="6"/>
      <c r="G2200" s="54"/>
      <c r="H2200" s="6"/>
      <c r="I2200" s="64"/>
    </row>
    <row r="2201" spans="1:9" s="3" customFormat="1">
      <c r="A2201" s="221"/>
      <c r="B2201" s="11"/>
      <c r="C2201" s="34"/>
      <c r="D2201" s="76"/>
      <c r="E2201" s="58"/>
      <c r="F2201" s="6"/>
      <c r="G2201" s="54"/>
      <c r="H2201" s="6"/>
      <c r="I2201" s="64"/>
    </row>
    <row r="2202" spans="1:9" s="3" customFormat="1">
      <c r="A2202" s="221"/>
      <c r="B2202" s="11"/>
      <c r="C2202" s="34"/>
      <c r="D2202" s="76"/>
      <c r="E2202" s="59"/>
      <c r="F2202" s="192"/>
      <c r="G2202" s="53"/>
      <c r="H2202" s="192"/>
      <c r="I2202" s="64"/>
    </row>
    <row r="2203" spans="1:9" s="3" customFormat="1">
      <c r="A2203" s="221"/>
      <c r="B2203" s="9"/>
      <c r="C2203" s="10"/>
      <c r="D2203" s="55"/>
      <c r="E2203" s="58"/>
      <c r="F2203" s="192"/>
      <c r="G2203" s="53"/>
      <c r="H2203" s="192"/>
      <c r="I2203" s="64"/>
    </row>
    <row r="2204" spans="1:9" s="3" customFormat="1">
      <c r="A2204" s="221"/>
      <c r="B2204" s="5"/>
      <c r="C2204" s="33"/>
      <c r="D2204" s="75"/>
      <c r="E2204" s="58"/>
      <c r="F2204" s="6"/>
      <c r="G2204" s="54"/>
      <c r="H2204" s="6"/>
      <c r="I2204" s="64"/>
    </row>
    <row r="2205" spans="1:9" s="3" customFormat="1">
      <c r="A2205" s="221"/>
      <c r="B2205" s="5"/>
      <c r="C2205" s="33"/>
      <c r="D2205" s="75"/>
      <c r="E2205" s="58"/>
      <c r="F2205" s="6"/>
      <c r="G2205" s="54"/>
      <c r="H2205" s="6"/>
      <c r="I2205" s="64"/>
    </row>
    <row r="2206" spans="1:9" s="3" customFormat="1">
      <c r="A2206" s="221"/>
      <c r="B2206" s="5"/>
      <c r="C2206" s="33"/>
      <c r="D2206" s="75"/>
      <c r="E2206" s="58"/>
      <c r="F2206" s="6"/>
      <c r="G2206" s="54"/>
      <c r="H2206" s="6"/>
      <c r="I2206" s="64"/>
    </row>
    <row r="2207" spans="1:9" s="3" customFormat="1">
      <c r="A2207" s="221"/>
      <c r="B2207" s="9"/>
      <c r="C2207" s="10"/>
      <c r="D2207" s="55"/>
      <c r="E2207" s="58"/>
      <c r="F2207" s="192"/>
      <c r="G2207" s="53"/>
      <c r="H2207" s="192"/>
      <c r="I2207" s="64"/>
    </row>
    <row r="2208" spans="1:9" s="3" customFormat="1">
      <c r="A2208" s="221"/>
      <c r="B2208" s="9"/>
      <c r="C2208" s="10"/>
      <c r="D2208" s="55"/>
      <c r="E2208" s="58"/>
      <c r="F2208" s="192"/>
      <c r="G2208" s="53"/>
      <c r="H2208" s="192"/>
      <c r="I2208" s="64"/>
    </row>
    <row r="2209" spans="1:9" s="3" customFormat="1">
      <c r="A2209" s="221"/>
      <c r="B2209" s="9"/>
      <c r="C2209" s="10"/>
      <c r="D2209" s="55"/>
      <c r="E2209" s="58"/>
      <c r="F2209" s="192"/>
      <c r="G2209" s="53"/>
      <c r="H2209" s="192"/>
      <c r="I2209" s="64"/>
    </row>
    <row r="2210" spans="1:9" s="3" customFormat="1">
      <c r="A2210" s="221"/>
      <c r="B2210" s="9"/>
      <c r="C2210" s="10"/>
      <c r="D2210" s="55"/>
      <c r="E2210" s="58"/>
      <c r="F2210" s="192"/>
      <c r="G2210" s="53"/>
      <c r="H2210" s="192"/>
      <c r="I2210" s="64"/>
    </row>
    <row r="2211" spans="1:9" s="3" customFormat="1">
      <c r="A2211" s="221"/>
      <c r="B2211" s="11"/>
      <c r="C2211" s="34"/>
      <c r="D2211" s="76"/>
      <c r="E2211" s="58"/>
      <c r="F2211" s="192"/>
      <c r="G2211" s="53"/>
      <c r="H2211" s="192"/>
      <c r="I2211" s="64"/>
    </row>
    <row r="2212" spans="1:9" s="3" customFormat="1">
      <c r="A2212" s="221"/>
      <c r="B2212" s="5"/>
      <c r="C2212" s="33"/>
      <c r="D2212" s="75"/>
      <c r="E2212" s="58"/>
      <c r="F2212" s="192"/>
      <c r="G2212" s="53"/>
      <c r="H2212" s="192"/>
      <c r="I2212" s="64"/>
    </row>
    <row r="2213" spans="1:9" s="3" customFormat="1">
      <c r="A2213" s="221"/>
      <c r="B2213" s="9"/>
      <c r="C2213" s="10"/>
      <c r="D2213" s="55"/>
      <c r="E2213" s="58"/>
      <c r="F2213" s="192"/>
      <c r="G2213" s="53"/>
      <c r="H2213" s="192"/>
      <c r="I2213" s="64"/>
    </row>
    <row r="2214" spans="1:9" s="3" customFormat="1">
      <c r="A2214" s="221"/>
      <c r="B2214" s="11"/>
      <c r="C2214" s="34"/>
      <c r="D2214" s="76"/>
      <c r="E2214" s="58"/>
      <c r="F2214" s="192"/>
      <c r="G2214" s="53"/>
      <c r="H2214" s="192"/>
      <c r="I2214" s="64"/>
    </row>
    <row r="2215" spans="1:9" s="3" customFormat="1">
      <c r="A2215" s="221"/>
      <c r="B2215" s="5"/>
      <c r="C2215" s="33"/>
      <c r="D2215" s="75"/>
      <c r="E2215" s="58"/>
      <c r="F2215" s="192"/>
      <c r="G2215" s="53"/>
      <c r="H2215" s="192"/>
      <c r="I2215" s="64"/>
    </row>
    <row r="2216" spans="1:9" s="3" customFormat="1">
      <c r="A2216" s="221"/>
      <c r="B2216" s="9"/>
      <c r="C2216" s="10"/>
      <c r="D2216" s="55"/>
      <c r="E2216" s="58"/>
      <c r="F2216" s="192"/>
      <c r="G2216" s="53"/>
      <c r="H2216" s="192"/>
      <c r="I2216" s="64"/>
    </row>
    <row r="2217" spans="1:9" s="3" customFormat="1">
      <c r="A2217" s="221"/>
      <c r="B2217" s="9"/>
      <c r="C2217" s="10"/>
      <c r="D2217" s="55"/>
      <c r="E2217" s="58"/>
      <c r="F2217" s="192"/>
      <c r="G2217" s="53"/>
      <c r="H2217" s="192"/>
      <c r="I2217" s="64"/>
    </row>
    <row r="2218" spans="1:9" s="3" customFormat="1">
      <c r="A2218" s="221"/>
      <c r="B2218" s="9"/>
      <c r="C2218" s="10"/>
      <c r="D2218" s="55"/>
      <c r="E2218" s="58"/>
      <c r="F2218" s="192"/>
      <c r="G2218" s="53"/>
      <c r="H2218" s="192"/>
      <c r="I2218" s="64"/>
    </row>
    <row r="2219" spans="1:9" s="3" customFormat="1">
      <c r="A2219" s="221"/>
      <c r="B2219" s="9"/>
      <c r="C2219" s="10"/>
      <c r="D2219" s="55"/>
      <c r="E2219" s="58"/>
      <c r="F2219" s="192"/>
      <c r="G2219" s="53"/>
      <c r="H2219" s="192"/>
      <c r="I2219" s="64"/>
    </row>
    <row r="2220" spans="1:9" s="3" customFormat="1">
      <c r="A2220" s="221"/>
      <c r="B2220" s="11"/>
      <c r="C2220" s="34"/>
      <c r="D2220" s="76"/>
      <c r="E2220" s="58"/>
      <c r="F2220" s="192"/>
      <c r="G2220" s="53"/>
      <c r="H2220" s="192"/>
      <c r="I2220" s="64"/>
    </row>
    <row r="2221" spans="1:9" s="3" customFormat="1">
      <c r="A2221" s="221"/>
      <c r="B2221" s="5"/>
      <c r="C2221" s="33"/>
      <c r="D2221" s="75"/>
      <c r="E2221" s="58"/>
      <c r="F2221" s="192"/>
      <c r="G2221" s="53"/>
      <c r="H2221" s="192"/>
      <c r="I2221" s="64"/>
    </row>
    <row r="2222" spans="1:9" s="3" customFormat="1">
      <c r="A2222" s="221"/>
      <c r="B2222" s="9"/>
      <c r="C2222" s="10"/>
      <c r="D2222" s="55"/>
      <c r="E2222" s="58"/>
      <c r="F2222" s="192"/>
      <c r="G2222" s="53"/>
      <c r="H2222" s="192"/>
      <c r="I2222" s="64"/>
    </row>
    <row r="2223" spans="1:9" s="3" customFormat="1">
      <c r="A2223" s="221"/>
      <c r="B2223" s="11"/>
      <c r="C2223" s="34"/>
      <c r="D2223" s="76"/>
      <c r="E2223" s="58"/>
      <c r="F2223" s="192"/>
      <c r="G2223" s="53"/>
      <c r="H2223" s="192"/>
      <c r="I2223" s="64"/>
    </row>
    <row r="2224" spans="1:9" s="3" customFormat="1">
      <c r="A2224" s="221"/>
      <c r="B2224" s="5"/>
      <c r="C2224" s="33"/>
      <c r="D2224" s="75"/>
      <c r="E2224" s="58"/>
      <c r="F2224" s="192"/>
      <c r="G2224" s="53"/>
      <c r="H2224" s="192"/>
      <c r="I2224" s="64"/>
    </row>
    <row r="2225" spans="1:9" s="3" customFormat="1">
      <c r="A2225" s="221"/>
      <c r="B2225" s="9"/>
      <c r="C2225" s="10"/>
      <c r="D2225" s="55"/>
      <c r="E2225" s="58"/>
      <c r="F2225" s="192"/>
      <c r="G2225" s="53"/>
      <c r="H2225" s="192"/>
      <c r="I2225" s="64"/>
    </row>
    <row r="2226" spans="1:9" s="3" customFormat="1">
      <c r="A2226" s="221"/>
      <c r="B2226" s="9"/>
      <c r="C2226" s="10"/>
      <c r="D2226" s="55"/>
      <c r="E2226" s="58"/>
      <c r="F2226" s="192"/>
      <c r="G2226" s="53"/>
      <c r="H2226" s="192"/>
      <c r="I2226" s="64"/>
    </row>
    <row r="2227" spans="1:9" s="3" customFormat="1">
      <c r="A2227" s="221"/>
      <c r="B2227" s="11"/>
      <c r="C2227" s="34"/>
      <c r="D2227" s="76"/>
      <c r="E2227" s="58"/>
      <c r="F2227" s="6"/>
      <c r="G2227" s="54"/>
      <c r="H2227" s="6"/>
      <c r="I2227" s="64"/>
    </row>
    <row r="2228" spans="1:9" s="3" customFormat="1">
      <c r="A2228" s="221"/>
      <c r="B2228" s="5"/>
      <c r="C2228" s="33"/>
      <c r="D2228" s="75"/>
      <c r="E2228" s="58"/>
      <c r="F2228" s="6"/>
      <c r="G2228" s="54"/>
      <c r="H2228" s="6"/>
      <c r="I2228" s="64"/>
    </row>
    <row r="2229" spans="1:9" s="3" customFormat="1">
      <c r="A2229" s="221"/>
      <c r="B2229" s="5"/>
      <c r="C2229" s="33"/>
      <c r="D2229" s="75"/>
      <c r="E2229" s="58"/>
      <c r="F2229" s="6"/>
      <c r="G2229" s="54"/>
      <c r="H2229" s="6"/>
      <c r="I2229" s="64"/>
    </row>
    <row r="2230" spans="1:9" s="3" customFormat="1">
      <c r="A2230" s="221"/>
      <c r="B2230" s="11"/>
      <c r="C2230" s="33"/>
      <c r="D2230" s="75"/>
      <c r="E2230" s="58"/>
      <c r="F2230" s="6"/>
      <c r="G2230" s="54"/>
      <c r="H2230" s="6"/>
      <c r="I2230" s="64"/>
    </row>
    <row r="2231" spans="1:9" s="3" customFormat="1">
      <c r="A2231" s="221"/>
      <c r="B2231" s="11"/>
      <c r="C2231" s="34"/>
      <c r="D2231" s="76"/>
      <c r="E2231" s="58"/>
      <c r="F2231" s="6"/>
      <c r="G2231" s="54"/>
      <c r="H2231" s="6"/>
      <c r="I2231" s="64"/>
    </row>
    <row r="2232" spans="1:9" s="3" customFormat="1">
      <c r="A2232" s="221"/>
      <c r="B2232" s="9"/>
      <c r="C2232" s="10"/>
      <c r="D2232" s="55"/>
      <c r="E2232" s="58"/>
      <c r="F2232" s="192"/>
      <c r="G2232" s="53"/>
      <c r="H2232" s="192"/>
      <c r="I2232" s="64"/>
    </row>
    <row r="2233" spans="1:9" s="3" customFormat="1">
      <c r="A2233" s="221"/>
      <c r="B2233" s="11"/>
      <c r="C2233" s="34"/>
      <c r="D2233" s="76"/>
      <c r="E2233" s="58"/>
      <c r="F2233" s="6"/>
      <c r="G2233" s="54"/>
      <c r="H2233" s="6"/>
      <c r="I2233" s="64"/>
    </row>
    <row r="2234" spans="1:9" s="3" customFormat="1">
      <c r="A2234" s="221"/>
      <c r="B2234" s="5"/>
      <c r="C2234" s="33"/>
      <c r="D2234" s="75"/>
      <c r="E2234" s="58"/>
      <c r="F2234" s="6"/>
      <c r="G2234" s="54"/>
      <c r="H2234" s="6"/>
      <c r="I2234" s="64"/>
    </row>
    <row r="2235" spans="1:9" s="3" customFormat="1">
      <c r="A2235" s="221"/>
      <c r="B2235" s="5"/>
      <c r="C2235" s="33"/>
      <c r="D2235" s="75"/>
      <c r="E2235" s="58"/>
      <c r="F2235" s="6"/>
      <c r="G2235" s="54"/>
      <c r="H2235" s="6"/>
      <c r="I2235" s="64"/>
    </row>
    <row r="2236" spans="1:9" s="3" customFormat="1">
      <c r="A2236" s="221"/>
      <c r="B2236" s="11"/>
      <c r="C2236" s="33"/>
      <c r="D2236" s="75"/>
      <c r="E2236" s="58"/>
      <c r="F2236" s="6"/>
      <c r="G2236" s="54"/>
      <c r="H2236" s="6"/>
      <c r="I2236" s="64"/>
    </row>
    <row r="2237" spans="1:9" s="3" customFormat="1">
      <c r="A2237" s="221"/>
      <c r="B2237" s="11"/>
      <c r="C2237" s="34"/>
      <c r="D2237" s="76"/>
      <c r="E2237" s="58"/>
      <c r="F2237" s="6"/>
      <c r="G2237" s="54"/>
      <c r="H2237" s="6"/>
      <c r="I2237" s="64"/>
    </row>
    <row r="2238" spans="1:9" s="3" customFormat="1">
      <c r="A2238" s="221"/>
      <c r="B2238" s="9"/>
      <c r="C2238" s="10"/>
      <c r="D2238" s="55"/>
      <c r="E2238" s="58"/>
      <c r="F2238" s="192"/>
      <c r="G2238" s="53"/>
      <c r="H2238" s="192"/>
      <c r="I2238" s="64"/>
    </row>
    <row r="2239" spans="1:9" s="3" customFormat="1">
      <c r="A2239" s="221"/>
      <c r="B2239" s="5"/>
      <c r="C2239" s="33"/>
      <c r="D2239" s="75"/>
      <c r="E2239" s="58"/>
      <c r="F2239" s="6"/>
      <c r="G2239" s="54"/>
      <c r="H2239" s="6"/>
      <c r="I2239" s="64"/>
    </row>
    <row r="2240" spans="1:9" s="3" customFormat="1">
      <c r="A2240" s="221"/>
      <c r="B2240" s="5"/>
      <c r="C2240" s="33"/>
      <c r="D2240" s="75"/>
      <c r="E2240" s="58"/>
      <c r="F2240" s="6"/>
      <c r="G2240" s="54"/>
      <c r="H2240" s="6"/>
      <c r="I2240" s="64"/>
    </row>
    <row r="2241" spans="1:9" s="3" customFormat="1">
      <c r="A2241" s="221"/>
      <c r="B2241" s="5"/>
      <c r="C2241" s="33"/>
      <c r="D2241" s="75"/>
      <c r="E2241" s="58"/>
      <c r="F2241" s="6"/>
      <c r="G2241" s="54"/>
      <c r="H2241" s="6"/>
      <c r="I2241" s="64"/>
    </row>
    <row r="2242" spans="1:9" s="3" customFormat="1">
      <c r="A2242" s="221"/>
      <c r="B2242" s="9"/>
      <c r="C2242" s="10"/>
      <c r="D2242" s="55"/>
      <c r="E2242" s="58"/>
      <c r="F2242" s="6"/>
      <c r="G2242" s="54"/>
      <c r="H2242" s="6"/>
      <c r="I2242" s="64"/>
    </row>
    <row r="2243" spans="1:9" s="3" customFormat="1">
      <c r="A2243" s="221"/>
      <c r="B2243" s="9"/>
      <c r="C2243" s="10"/>
      <c r="D2243" s="55"/>
      <c r="E2243" s="58"/>
      <c r="F2243" s="192"/>
      <c r="G2243" s="53"/>
      <c r="H2243" s="192"/>
      <c r="I2243" s="64"/>
    </row>
    <row r="2244" spans="1:9" s="3" customFormat="1">
      <c r="A2244" s="221"/>
      <c r="B2244" s="11"/>
      <c r="C2244" s="34"/>
      <c r="D2244" s="76"/>
      <c r="E2244" s="58"/>
      <c r="F2244" s="6"/>
      <c r="G2244" s="54"/>
      <c r="H2244" s="6"/>
      <c r="I2244" s="64"/>
    </row>
    <row r="2245" spans="1:9" s="3" customFormat="1">
      <c r="A2245" s="221"/>
      <c r="B2245" s="5"/>
      <c r="C2245" s="33"/>
      <c r="D2245" s="75"/>
      <c r="E2245" s="58"/>
      <c r="F2245" s="6"/>
      <c r="G2245" s="54"/>
      <c r="H2245" s="6"/>
      <c r="I2245" s="64"/>
    </row>
    <row r="2246" spans="1:9" s="3" customFormat="1">
      <c r="A2246" s="221"/>
      <c r="B2246" s="9"/>
      <c r="C2246" s="10"/>
      <c r="D2246" s="55"/>
      <c r="E2246" s="59"/>
      <c r="F2246" s="192"/>
      <c r="G2246" s="53"/>
      <c r="H2246" s="192"/>
      <c r="I2246" s="64"/>
    </row>
    <row r="2247" spans="1:9" s="3" customFormat="1">
      <c r="A2247" s="221"/>
      <c r="B2247" s="11"/>
      <c r="C2247" s="34"/>
      <c r="D2247" s="76"/>
      <c r="E2247" s="58"/>
      <c r="F2247" s="6"/>
      <c r="G2247" s="54"/>
      <c r="H2247" s="6"/>
      <c r="I2247" s="64"/>
    </row>
    <row r="2248" spans="1:9" s="3" customFormat="1">
      <c r="A2248" s="221"/>
      <c r="B2248" s="5"/>
      <c r="C2248" s="33"/>
      <c r="D2248" s="75"/>
      <c r="E2248" s="58"/>
      <c r="F2248" s="6"/>
      <c r="G2248" s="54"/>
      <c r="H2248" s="6"/>
      <c r="I2248" s="64"/>
    </row>
    <row r="2249" spans="1:9" s="3" customFormat="1">
      <c r="A2249" s="221"/>
      <c r="B2249" s="11"/>
      <c r="C2249" s="34"/>
      <c r="D2249" s="76"/>
      <c r="E2249" s="59"/>
      <c r="F2249" s="192"/>
      <c r="G2249" s="53"/>
      <c r="H2249" s="192"/>
      <c r="I2249" s="64"/>
    </row>
    <row r="2250" spans="1:9" s="3" customFormat="1">
      <c r="A2250" s="221"/>
      <c r="B2250" s="9"/>
      <c r="C2250" s="10"/>
      <c r="D2250" s="55"/>
      <c r="E2250" s="58"/>
      <c r="F2250" s="192"/>
      <c r="G2250" s="53"/>
      <c r="H2250" s="192"/>
      <c r="I2250" s="64"/>
    </row>
    <row r="2251" spans="1:9" s="3" customFormat="1">
      <c r="A2251" s="221"/>
      <c r="B2251" s="5"/>
      <c r="C2251" s="33"/>
      <c r="D2251" s="75"/>
      <c r="E2251" s="58"/>
      <c r="F2251" s="6"/>
      <c r="G2251" s="54"/>
      <c r="H2251" s="6"/>
      <c r="I2251" s="64"/>
    </row>
    <row r="2252" spans="1:9" s="3" customFormat="1">
      <c r="A2252" s="221"/>
      <c r="B2252" s="5"/>
      <c r="C2252" s="33"/>
      <c r="D2252" s="75"/>
      <c r="E2252" s="58"/>
      <c r="F2252" s="6"/>
      <c r="G2252" s="54"/>
      <c r="H2252" s="6"/>
      <c r="I2252" s="64"/>
    </row>
    <row r="2253" spans="1:9" s="3" customFormat="1">
      <c r="A2253" s="221"/>
      <c r="B2253" s="5"/>
      <c r="C2253" s="33"/>
      <c r="D2253" s="75"/>
      <c r="E2253" s="58"/>
      <c r="F2253" s="6"/>
      <c r="G2253" s="54"/>
      <c r="H2253" s="6"/>
      <c r="I2253" s="64"/>
    </row>
    <row r="2254" spans="1:9" s="3" customFormat="1">
      <c r="A2254" s="221"/>
      <c r="B2254" s="9"/>
      <c r="C2254" s="10"/>
      <c r="D2254" s="55"/>
      <c r="E2254" s="59"/>
      <c r="F2254" s="192"/>
      <c r="G2254" s="53"/>
      <c r="H2254" s="192"/>
      <c r="I2254" s="64"/>
    </row>
    <row r="2255" spans="1:9" s="3" customFormat="1">
      <c r="A2255" s="221"/>
      <c r="B2255" s="9"/>
      <c r="C2255" s="10"/>
      <c r="D2255" s="55"/>
      <c r="E2255" s="59"/>
      <c r="F2255" s="192"/>
      <c r="G2255" s="53"/>
      <c r="H2255" s="192"/>
      <c r="I2255" s="64"/>
    </row>
    <row r="2256" spans="1:9" s="3" customFormat="1">
      <c r="A2256" s="221"/>
      <c r="B2256" s="11"/>
      <c r="C2256" s="34"/>
      <c r="D2256" s="76"/>
      <c r="E2256" s="59"/>
      <c r="F2256" s="192"/>
      <c r="G2256" s="53"/>
      <c r="H2256" s="192"/>
      <c r="I2256" s="64"/>
    </row>
    <row r="2257" spans="1:9" s="3" customFormat="1">
      <c r="A2257" s="221"/>
      <c r="B2257" s="5"/>
      <c r="C2257" s="33"/>
      <c r="D2257" s="75"/>
      <c r="E2257" s="58"/>
      <c r="F2257" s="192"/>
      <c r="G2257" s="53"/>
      <c r="H2257" s="192"/>
      <c r="I2257" s="64"/>
    </row>
    <row r="2258" spans="1:9" s="3" customFormat="1">
      <c r="A2258" s="221"/>
      <c r="B2258" s="9"/>
      <c r="C2258" s="10"/>
      <c r="D2258" s="55"/>
      <c r="E2258" s="59"/>
      <c r="F2258" s="192"/>
      <c r="G2258" s="53"/>
      <c r="H2258" s="192"/>
      <c r="I2258" s="64"/>
    </row>
    <row r="2259" spans="1:9" s="3" customFormat="1">
      <c r="A2259" s="221"/>
      <c r="B2259" s="11"/>
      <c r="C2259" s="34"/>
      <c r="D2259" s="76"/>
      <c r="E2259" s="59"/>
      <c r="F2259" s="192"/>
      <c r="G2259" s="53"/>
      <c r="H2259" s="192"/>
      <c r="I2259" s="64"/>
    </row>
    <row r="2260" spans="1:9" s="3" customFormat="1">
      <c r="A2260" s="221"/>
      <c r="B2260" s="5"/>
      <c r="C2260" s="33"/>
      <c r="D2260" s="75"/>
      <c r="E2260" s="58"/>
      <c r="F2260" s="192"/>
      <c r="G2260" s="53"/>
      <c r="H2260" s="192"/>
      <c r="I2260" s="64"/>
    </row>
    <row r="2261" spans="1:9" s="3" customFormat="1">
      <c r="A2261" s="221"/>
      <c r="B2261" s="11"/>
      <c r="C2261" s="34"/>
      <c r="D2261" s="76"/>
      <c r="E2261" s="59"/>
      <c r="F2261" s="192"/>
      <c r="G2261" s="53"/>
      <c r="H2261" s="192"/>
      <c r="I2261" s="64"/>
    </row>
    <row r="2262" spans="1:9" s="3" customFormat="1">
      <c r="A2262" s="221"/>
      <c r="B2262" s="9"/>
      <c r="C2262" s="10"/>
      <c r="D2262" s="55"/>
      <c r="E2262" s="59"/>
      <c r="F2262" s="192"/>
      <c r="G2262" s="53"/>
      <c r="H2262" s="192"/>
      <c r="I2262" s="64"/>
    </row>
    <row r="2263" spans="1:9" s="3" customFormat="1">
      <c r="A2263" s="221"/>
      <c r="B2263" s="5"/>
      <c r="C2263" s="33"/>
      <c r="D2263" s="75"/>
      <c r="E2263" s="58"/>
      <c r="F2263" s="192"/>
      <c r="G2263" s="53"/>
      <c r="H2263" s="192"/>
      <c r="I2263" s="64"/>
    </row>
    <row r="2264" spans="1:9" s="3" customFormat="1">
      <c r="A2264" s="221"/>
      <c r="B2264" s="5"/>
      <c r="C2264" s="33"/>
      <c r="D2264" s="75"/>
      <c r="E2264" s="58"/>
      <c r="F2264" s="192"/>
      <c r="G2264" s="53"/>
      <c r="H2264" s="192"/>
      <c r="I2264" s="64"/>
    </row>
    <row r="2265" spans="1:9" s="3" customFormat="1">
      <c r="A2265" s="221"/>
      <c r="B2265" s="5"/>
      <c r="C2265" s="33"/>
      <c r="D2265" s="75"/>
      <c r="E2265" s="58"/>
      <c r="F2265" s="192"/>
      <c r="G2265" s="53"/>
      <c r="H2265" s="192"/>
      <c r="I2265" s="64"/>
    </row>
    <row r="2266" spans="1:9" s="3" customFormat="1">
      <c r="A2266" s="221"/>
      <c r="B2266" s="9"/>
      <c r="C2266" s="10"/>
      <c r="D2266" s="55"/>
      <c r="E2266" s="59"/>
      <c r="F2266" s="192"/>
      <c r="G2266" s="53"/>
      <c r="H2266" s="192"/>
      <c r="I2266" s="64"/>
    </row>
    <row r="2267" spans="1:9" s="3" customFormat="1">
      <c r="A2267" s="221"/>
      <c r="B2267" s="9"/>
      <c r="C2267" s="10"/>
      <c r="D2267" s="55"/>
      <c r="E2267" s="59"/>
      <c r="F2267" s="192"/>
      <c r="G2267" s="53"/>
      <c r="H2267" s="192"/>
      <c r="I2267" s="64"/>
    </row>
    <row r="2268" spans="1:9" s="3" customFormat="1">
      <c r="A2268" s="221"/>
      <c r="B2268" s="11"/>
      <c r="C2268" s="34"/>
      <c r="D2268" s="76"/>
      <c r="E2268" s="59"/>
      <c r="F2268" s="192"/>
      <c r="G2268" s="53"/>
      <c r="H2268" s="192"/>
      <c r="I2268" s="64"/>
    </row>
    <row r="2269" spans="1:9" s="3" customFormat="1">
      <c r="A2269" s="221"/>
      <c r="B2269" s="5"/>
      <c r="C2269" s="33"/>
      <c r="D2269" s="75"/>
      <c r="E2269" s="58"/>
      <c r="F2269" s="192"/>
      <c r="G2269" s="53"/>
      <c r="H2269" s="192"/>
      <c r="I2269" s="64"/>
    </row>
    <row r="2270" spans="1:9" s="3" customFormat="1">
      <c r="A2270" s="221"/>
      <c r="B2270" s="9"/>
      <c r="C2270" s="10"/>
      <c r="D2270" s="55"/>
      <c r="E2270" s="59"/>
      <c r="F2270" s="192"/>
      <c r="G2270" s="53"/>
      <c r="H2270" s="192"/>
      <c r="I2270" s="64"/>
    </row>
    <row r="2271" spans="1:9" s="3" customFormat="1">
      <c r="A2271" s="221"/>
      <c r="B2271" s="11"/>
      <c r="C2271" s="34"/>
      <c r="D2271" s="76"/>
      <c r="E2271" s="59"/>
      <c r="F2271" s="192"/>
      <c r="G2271" s="53"/>
      <c r="H2271" s="192"/>
      <c r="I2271" s="64"/>
    </row>
    <row r="2272" spans="1:9" s="3" customFormat="1">
      <c r="A2272" s="221"/>
      <c r="B2272" s="5"/>
      <c r="C2272" s="33"/>
      <c r="D2272" s="75"/>
      <c r="E2272" s="58"/>
      <c r="F2272" s="192"/>
      <c r="G2272" s="53"/>
      <c r="H2272" s="192"/>
      <c r="I2272" s="64"/>
    </row>
    <row r="2273" spans="1:9" s="3" customFormat="1">
      <c r="A2273" s="221"/>
      <c r="B2273" s="9"/>
      <c r="C2273" s="10"/>
      <c r="D2273" s="55"/>
      <c r="E2273" s="59"/>
      <c r="F2273" s="192"/>
      <c r="G2273" s="53"/>
      <c r="H2273" s="192"/>
      <c r="I2273" s="64"/>
    </row>
    <row r="2274" spans="1:9" s="3" customFormat="1">
      <c r="A2274" s="221"/>
      <c r="B2274" s="5"/>
      <c r="C2274" s="33"/>
      <c r="D2274" s="75"/>
      <c r="E2274" s="58"/>
      <c r="F2274" s="192"/>
      <c r="G2274" s="53"/>
      <c r="H2274" s="192"/>
      <c r="I2274" s="64"/>
    </row>
    <row r="2275" spans="1:9" s="3" customFormat="1">
      <c r="A2275" s="221"/>
      <c r="B2275" s="5"/>
      <c r="C2275" s="33"/>
      <c r="D2275" s="75"/>
      <c r="E2275" s="58"/>
      <c r="F2275" s="192"/>
      <c r="G2275" s="53"/>
      <c r="H2275" s="192"/>
      <c r="I2275" s="64"/>
    </row>
    <row r="2276" spans="1:9" s="3" customFormat="1">
      <c r="A2276" s="221"/>
      <c r="B2276" s="5"/>
      <c r="C2276" s="33"/>
      <c r="D2276" s="75"/>
      <c r="E2276" s="58"/>
      <c r="F2276" s="192"/>
      <c r="G2276" s="53"/>
      <c r="H2276" s="192"/>
      <c r="I2276" s="64"/>
    </row>
    <row r="2277" spans="1:9" s="3" customFormat="1">
      <c r="A2277" s="221"/>
      <c r="B2277" s="9"/>
      <c r="C2277" s="10"/>
      <c r="D2277" s="55"/>
      <c r="E2277" s="59"/>
      <c r="F2277" s="192"/>
      <c r="G2277" s="53"/>
      <c r="H2277" s="192"/>
      <c r="I2277" s="64"/>
    </row>
    <row r="2278" spans="1:9" s="3" customFormat="1">
      <c r="A2278" s="221"/>
      <c r="B2278" s="9"/>
      <c r="C2278" s="10"/>
      <c r="D2278" s="55"/>
      <c r="E2278" s="59"/>
      <c r="F2278" s="192"/>
      <c r="G2278" s="53"/>
      <c r="H2278" s="192"/>
      <c r="I2278" s="64"/>
    </row>
    <row r="2279" spans="1:9" s="3" customFormat="1">
      <c r="A2279" s="221"/>
      <c r="B2279" s="11"/>
      <c r="C2279" s="34"/>
      <c r="D2279" s="76"/>
      <c r="E2279" s="59"/>
      <c r="F2279" s="192"/>
      <c r="G2279" s="53"/>
      <c r="H2279" s="192"/>
      <c r="I2279" s="64"/>
    </row>
    <row r="2280" spans="1:9" s="3" customFormat="1">
      <c r="A2280" s="221"/>
      <c r="B2280" s="5"/>
      <c r="C2280" s="33"/>
      <c r="D2280" s="75"/>
      <c r="E2280" s="58"/>
      <c r="F2280" s="6"/>
      <c r="G2280" s="54"/>
      <c r="H2280" s="6"/>
      <c r="I2280" s="64"/>
    </row>
    <row r="2281" spans="1:9" s="3" customFormat="1">
      <c r="A2281" s="221"/>
      <c r="B2281" s="9"/>
      <c r="C2281" s="10"/>
      <c r="D2281" s="55"/>
      <c r="E2281" s="59"/>
      <c r="F2281" s="192"/>
      <c r="G2281" s="53"/>
      <c r="H2281" s="192"/>
      <c r="I2281" s="64"/>
    </row>
    <row r="2282" spans="1:9" s="3" customFormat="1">
      <c r="A2282" s="221"/>
      <c r="B2282" s="11"/>
      <c r="C2282" s="34"/>
      <c r="D2282" s="76"/>
      <c r="E2282" s="60"/>
      <c r="F2282" s="192"/>
      <c r="G2282" s="53"/>
      <c r="H2282" s="192"/>
      <c r="I2282" s="64"/>
    </row>
    <row r="2283" spans="1:9" s="3" customFormat="1">
      <c r="A2283" s="221"/>
      <c r="B2283" s="5"/>
      <c r="C2283" s="33"/>
      <c r="D2283" s="75"/>
      <c r="E2283" s="57"/>
      <c r="F2283" s="6"/>
      <c r="G2283" s="54"/>
      <c r="H2283" s="6"/>
      <c r="I2283" s="64"/>
    </row>
    <row r="2284" spans="1:9" s="3" customFormat="1">
      <c r="A2284" s="221"/>
      <c r="B2284" s="9"/>
      <c r="C2284" s="10"/>
      <c r="D2284" s="55"/>
      <c r="E2284" s="60"/>
      <c r="F2284" s="192"/>
      <c r="G2284" s="53"/>
      <c r="H2284" s="192"/>
      <c r="I2284" s="64"/>
    </row>
    <row r="2285" spans="1:9" s="3" customFormat="1">
      <c r="A2285" s="221"/>
      <c r="B2285" s="5"/>
      <c r="C2285" s="33"/>
      <c r="D2285" s="75"/>
      <c r="E2285" s="57"/>
      <c r="F2285" s="6"/>
      <c r="G2285" s="54"/>
      <c r="H2285" s="6"/>
      <c r="I2285" s="64"/>
    </row>
    <row r="2286" spans="1:9" s="3" customFormat="1">
      <c r="A2286" s="221"/>
      <c r="B2286" s="5"/>
      <c r="C2286" s="33"/>
      <c r="D2286" s="75"/>
      <c r="E2286" s="57"/>
      <c r="F2286" s="6"/>
      <c r="G2286" s="54"/>
      <c r="H2286" s="6"/>
      <c r="I2286" s="64"/>
    </row>
    <row r="2287" spans="1:9" s="3" customFormat="1">
      <c r="A2287" s="221"/>
      <c r="B2287" s="5"/>
      <c r="C2287" s="33"/>
      <c r="D2287" s="75"/>
      <c r="E2287" s="57"/>
      <c r="F2287" s="6"/>
      <c r="G2287" s="54"/>
      <c r="H2287" s="6"/>
      <c r="I2287" s="64"/>
    </row>
    <row r="2288" spans="1:9" s="3" customFormat="1">
      <c r="A2288" s="221"/>
      <c r="B2288" s="9"/>
      <c r="C2288" s="10"/>
      <c r="D2288" s="55"/>
      <c r="E2288" s="58"/>
      <c r="F2288" s="192"/>
      <c r="G2288" s="53"/>
      <c r="H2288" s="192"/>
      <c r="I2288" s="64"/>
    </row>
    <row r="2289" spans="1:9" s="3" customFormat="1">
      <c r="A2289" s="221"/>
      <c r="B2289" s="9"/>
      <c r="C2289" s="10"/>
      <c r="D2289" s="55"/>
      <c r="E2289" s="58"/>
      <c r="F2289" s="192"/>
      <c r="G2289" s="53"/>
      <c r="H2289" s="192"/>
      <c r="I2289" s="64"/>
    </row>
    <row r="2290" spans="1:9" s="3" customFormat="1">
      <c r="A2290" s="221"/>
      <c r="B2290" s="11"/>
      <c r="C2290" s="34"/>
      <c r="D2290" s="76"/>
      <c r="E2290" s="58"/>
      <c r="F2290" s="6"/>
      <c r="G2290" s="54"/>
      <c r="H2290" s="6"/>
      <c r="I2290" s="64"/>
    </row>
    <row r="2291" spans="1:9" s="3" customFormat="1">
      <c r="A2291" s="221"/>
      <c r="B2291" s="5"/>
      <c r="C2291" s="33"/>
      <c r="D2291" s="75"/>
      <c r="E2291" s="58"/>
      <c r="F2291" s="6"/>
      <c r="G2291" s="54"/>
      <c r="H2291" s="6"/>
      <c r="I2291" s="64"/>
    </row>
    <row r="2292" spans="1:9" s="3" customFormat="1">
      <c r="A2292" s="221"/>
      <c r="B2292" s="5"/>
      <c r="C2292" s="33"/>
      <c r="D2292" s="75"/>
      <c r="E2292" s="58"/>
      <c r="F2292" s="6"/>
      <c r="G2292" s="54"/>
      <c r="H2292" s="6"/>
      <c r="I2292" s="64"/>
    </row>
    <row r="2293" spans="1:9" s="3" customFormat="1">
      <c r="A2293" s="221"/>
      <c r="B2293" s="11"/>
      <c r="C2293" s="34"/>
      <c r="D2293" s="76"/>
      <c r="E2293" s="58"/>
      <c r="F2293" s="6"/>
      <c r="G2293" s="54"/>
      <c r="H2293" s="6"/>
      <c r="I2293" s="64"/>
    </row>
    <row r="2294" spans="1:9" s="3" customFormat="1">
      <c r="A2294" s="221"/>
      <c r="B2294" s="9"/>
      <c r="C2294" s="10"/>
      <c r="D2294" s="55"/>
      <c r="E2294" s="58"/>
      <c r="F2294" s="192"/>
      <c r="G2294" s="53"/>
      <c r="H2294" s="192"/>
      <c r="I2294" s="64"/>
    </row>
    <row r="2295" spans="1:9" s="3" customFormat="1">
      <c r="A2295" s="221"/>
      <c r="B2295" s="11"/>
      <c r="C2295" s="34"/>
      <c r="D2295" s="76"/>
      <c r="E2295" s="58"/>
      <c r="F2295" s="6"/>
      <c r="G2295" s="54"/>
      <c r="H2295" s="6"/>
      <c r="I2295" s="64"/>
    </row>
    <row r="2296" spans="1:9" s="3" customFormat="1">
      <c r="A2296" s="221"/>
      <c r="B2296" s="5"/>
      <c r="C2296" s="33"/>
      <c r="D2296" s="75"/>
      <c r="E2296" s="58"/>
      <c r="F2296" s="6"/>
      <c r="G2296" s="54"/>
      <c r="H2296" s="6"/>
      <c r="I2296" s="64"/>
    </row>
    <row r="2297" spans="1:9" s="3" customFormat="1">
      <c r="A2297" s="221"/>
      <c r="B2297" s="5"/>
      <c r="C2297" s="33"/>
      <c r="D2297" s="75"/>
      <c r="E2297" s="58"/>
      <c r="F2297" s="6"/>
      <c r="G2297" s="54"/>
      <c r="H2297" s="6"/>
      <c r="I2297" s="64"/>
    </row>
    <row r="2298" spans="1:9" s="3" customFormat="1">
      <c r="A2298" s="221"/>
      <c r="B2298" s="11"/>
      <c r="C2298" s="34"/>
      <c r="D2298" s="76"/>
      <c r="E2298" s="58"/>
      <c r="F2298" s="6"/>
      <c r="G2298" s="54"/>
      <c r="H2298" s="6"/>
      <c r="I2298" s="64"/>
    </row>
    <row r="2299" spans="1:9" s="3" customFormat="1">
      <c r="A2299" s="221"/>
      <c r="B2299" s="9"/>
      <c r="C2299" s="10"/>
      <c r="D2299" s="55"/>
      <c r="E2299" s="58"/>
      <c r="F2299" s="192"/>
      <c r="G2299" s="53"/>
      <c r="H2299" s="192"/>
      <c r="I2299" s="64"/>
    </row>
    <row r="2300" spans="1:9" s="3" customFormat="1">
      <c r="A2300" s="221"/>
      <c r="B2300" s="5"/>
      <c r="C2300" s="33"/>
      <c r="D2300" s="75"/>
      <c r="E2300" s="58"/>
      <c r="F2300" s="6"/>
      <c r="G2300" s="54"/>
      <c r="H2300" s="6"/>
      <c r="I2300" s="64"/>
    </row>
    <row r="2301" spans="1:9" s="3" customFormat="1">
      <c r="A2301" s="221"/>
      <c r="B2301" s="5"/>
      <c r="C2301" s="33"/>
      <c r="D2301" s="75"/>
      <c r="E2301" s="58"/>
      <c r="F2301" s="6"/>
      <c r="G2301" s="54"/>
      <c r="H2301" s="6"/>
      <c r="I2301" s="64"/>
    </row>
    <row r="2302" spans="1:9" s="3" customFormat="1">
      <c r="A2302" s="221"/>
      <c r="B2302" s="5"/>
      <c r="C2302" s="33"/>
      <c r="D2302" s="75"/>
      <c r="E2302" s="58"/>
      <c r="F2302" s="6"/>
      <c r="G2302" s="54"/>
      <c r="H2302" s="6"/>
      <c r="I2302" s="64"/>
    </row>
    <row r="2303" spans="1:9" s="3" customFormat="1">
      <c r="A2303" s="221"/>
      <c r="B2303" s="16"/>
      <c r="C2303" s="10"/>
      <c r="D2303" s="55"/>
      <c r="E2303" s="59"/>
      <c r="F2303" s="14"/>
      <c r="G2303" s="55"/>
      <c r="H2303" s="14"/>
      <c r="I2303" s="64"/>
    </row>
    <row r="2304" spans="1:9" s="3" customFormat="1">
      <c r="A2304" s="221"/>
      <c r="B2304" s="9"/>
      <c r="C2304" s="10"/>
      <c r="D2304" s="55"/>
      <c r="E2304" s="60"/>
      <c r="F2304" s="14"/>
      <c r="G2304" s="55"/>
      <c r="H2304" s="14"/>
      <c r="I2304" s="64"/>
    </row>
    <row r="2305" spans="1:9" s="3" customFormat="1">
      <c r="A2305" s="221"/>
      <c r="B2305" s="11"/>
      <c r="C2305" s="34"/>
      <c r="D2305" s="76"/>
      <c r="E2305" s="60"/>
      <c r="F2305" s="14"/>
      <c r="G2305" s="55"/>
      <c r="H2305" s="14"/>
      <c r="I2305" s="64"/>
    </row>
    <row r="2306" spans="1:9" s="3" customFormat="1">
      <c r="A2306" s="221"/>
      <c r="B2306" s="5"/>
      <c r="C2306" s="33"/>
      <c r="D2306" s="75"/>
      <c r="E2306" s="57"/>
      <c r="F2306" s="13"/>
      <c r="G2306" s="56"/>
      <c r="H2306" s="13"/>
      <c r="I2306" s="64"/>
    </row>
    <row r="2307" spans="1:9" s="3" customFormat="1">
      <c r="A2307" s="221"/>
      <c r="B2307" s="9"/>
      <c r="C2307" s="10"/>
      <c r="D2307" s="55"/>
      <c r="E2307" s="60"/>
      <c r="F2307" s="14"/>
      <c r="G2307" s="55"/>
      <c r="H2307" s="14"/>
      <c r="I2307" s="64"/>
    </row>
    <row r="2308" spans="1:9" s="3" customFormat="1">
      <c r="A2308" s="221"/>
      <c r="B2308" s="11"/>
      <c r="C2308" s="34"/>
      <c r="D2308" s="76"/>
      <c r="E2308" s="60"/>
      <c r="F2308" s="14"/>
      <c r="G2308" s="55"/>
      <c r="H2308" s="14"/>
      <c r="I2308" s="64"/>
    </row>
    <row r="2309" spans="1:9" s="3" customFormat="1">
      <c r="A2309" s="221"/>
      <c r="B2309" s="5"/>
      <c r="C2309" s="33"/>
      <c r="D2309" s="75"/>
      <c r="E2309" s="57"/>
      <c r="F2309" s="13"/>
      <c r="G2309" s="56"/>
      <c r="H2309" s="13"/>
      <c r="I2309" s="64"/>
    </row>
    <row r="2310" spans="1:9" s="3" customFormat="1">
      <c r="A2310" s="221"/>
      <c r="B2310" s="11"/>
      <c r="C2310" s="34"/>
      <c r="D2310" s="76"/>
      <c r="E2310" s="60"/>
      <c r="F2310" s="14"/>
      <c r="G2310" s="55"/>
      <c r="H2310" s="14"/>
      <c r="I2310" s="64"/>
    </row>
    <row r="2311" spans="1:9" s="3" customFormat="1">
      <c r="A2311" s="221"/>
      <c r="B2311" s="9"/>
      <c r="C2311" s="10"/>
      <c r="D2311" s="55"/>
      <c r="E2311" s="60"/>
      <c r="F2311" s="14"/>
      <c r="G2311" s="55"/>
      <c r="H2311" s="14"/>
      <c r="I2311" s="64"/>
    </row>
    <row r="2312" spans="1:9" s="3" customFormat="1">
      <c r="A2312" s="221"/>
      <c r="B2312" s="5"/>
      <c r="C2312" s="33"/>
      <c r="D2312" s="75"/>
      <c r="E2312" s="57"/>
      <c r="F2312" s="13"/>
      <c r="G2312" s="56"/>
      <c r="H2312" s="13"/>
      <c r="I2312" s="64"/>
    </row>
    <row r="2313" spans="1:9" s="3" customFormat="1">
      <c r="A2313" s="221"/>
      <c r="B2313" s="5"/>
      <c r="C2313" s="33"/>
      <c r="D2313" s="75"/>
      <c r="E2313" s="57"/>
      <c r="F2313" s="13"/>
      <c r="G2313" s="56"/>
      <c r="H2313" s="13"/>
      <c r="I2313" s="64"/>
    </row>
    <row r="2314" spans="1:9" s="3" customFormat="1">
      <c r="A2314" s="221"/>
      <c r="B2314" s="5"/>
      <c r="C2314" s="33"/>
      <c r="D2314" s="75"/>
      <c r="E2314" s="57"/>
      <c r="F2314" s="13"/>
      <c r="G2314" s="56"/>
      <c r="H2314" s="13"/>
      <c r="I2314" s="64"/>
    </row>
    <row r="2315" spans="1:9" s="3" customFormat="1">
      <c r="A2315" s="221"/>
      <c r="B2315" s="9"/>
      <c r="C2315" s="10"/>
      <c r="D2315" s="55"/>
      <c r="E2315" s="59"/>
      <c r="F2315" s="14"/>
      <c r="G2315" s="55"/>
      <c r="H2315" s="14"/>
      <c r="I2315" s="64"/>
    </row>
    <row r="2316" spans="1:9" s="3" customFormat="1">
      <c r="A2316" s="221"/>
      <c r="B2316" s="9"/>
      <c r="C2316" s="10"/>
      <c r="D2316" s="55"/>
      <c r="E2316" s="59"/>
      <c r="F2316" s="192"/>
      <c r="G2316" s="53"/>
      <c r="H2316" s="192"/>
      <c r="I2316" s="64"/>
    </row>
    <row r="2317" spans="1:9" s="3" customFormat="1">
      <c r="A2317" s="221"/>
      <c r="B2317" s="11"/>
      <c r="C2317" s="34"/>
      <c r="D2317" s="76"/>
      <c r="E2317" s="59"/>
      <c r="F2317" s="192"/>
      <c r="G2317" s="53"/>
      <c r="H2317" s="192"/>
      <c r="I2317" s="64"/>
    </row>
    <row r="2318" spans="1:9" s="3" customFormat="1">
      <c r="A2318" s="221"/>
      <c r="B2318" s="5"/>
      <c r="C2318" s="33"/>
      <c r="D2318" s="75"/>
      <c r="E2318" s="58"/>
      <c r="F2318" s="192"/>
      <c r="G2318" s="53"/>
      <c r="H2318" s="192"/>
      <c r="I2318" s="64"/>
    </row>
    <row r="2319" spans="1:9" s="3" customFormat="1">
      <c r="A2319" s="221"/>
      <c r="B2319" s="11"/>
      <c r="C2319" s="34"/>
      <c r="D2319" s="76"/>
      <c r="E2319" s="59"/>
      <c r="F2319" s="192"/>
      <c r="G2319" s="53"/>
      <c r="H2319" s="192"/>
      <c r="I2319" s="64"/>
    </row>
    <row r="2320" spans="1:9" s="3" customFormat="1">
      <c r="A2320" s="221"/>
      <c r="B2320" s="9"/>
      <c r="C2320" s="10"/>
      <c r="D2320" s="55"/>
      <c r="E2320" s="59"/>
      <c r="F2320" s="192"/>
      <c r="G2320" s="53"/>
      <c r="H2320" s="192"/>
      <c r="I2320" s="64"/>
    </row>
    <row r="2321" spans="1:9" s="3" customFormat="1">
      <c r="A2321" s="221"/>
      <c r="B2321" s="11"/>
      <c r="C2321" s="34"/>
      <c r="D2321" s="76"/>
      <c r="E2321" s="59"/>
      <c r="F2321" s="192"/>
      <c r="G2321" s="53"/>
      <c r="H2321" s="192"/>
      <c r="I2321" s="64"/>
    </row>
    <row r="2322" spans="1:9" s="3" customFormat="1">
      <c r="A2322" s="221"/>
      <c r="B2322" s="5"/>
      <c r="C2322" s="33"/>
      <c r="D2322" s="75"/>
      <c r="E2322" s="58"/>
      <c r="F2322" s="192"/>
      <c r="G2322" s="53"/>
      <c r="H2322" s="192"/>
      <c r="I2322" s="64"/>
    </row>
    <row r="2323" spans="1:9" s="3" customFormat="1">
      <c r="A2323" s="221"/>
      <c r="B2323" s="11"/>
      <c r="C2323" s="34"/>
      <c r="D2323" s="76"/>
      <c r="E2323" s="59"/>
      <c r="F2323" s="192"/>
      <c r="G2323" s="53"/>
      <c r="H2323" s="192"/>
      <c r="I2323" s="64"/>
    </row>
    <row r="2324" spans="1:9" s="3" customFormat="1">
      <c r="A2324" s="221"/>
      <c r="B2324" s="9"/>
      <c r="C2324" s="10"/>
      <c r="D2324" s="55"/>
      <c r="E2324" s="59"/>
      <c r="F2324" s="192"/>
      <c r="G2324" s="53"/>
      <c r="H2324" s="192"/>
      <c r="I2324" s="64"/>
    </row>
    <row r="2325" spans="1:9" s="3" customFormat="1">
      <c r="A2325" s="221"/>
      <c r="B2325" s="5"/>
      <c r="C2325" s="33"/>
      <c r="D2325" s="75"/>
      <c r="E2325" s="58"/>
      <c r="F2325" s="192"/>
      <c r="G2325" s="53"/>
      <c r="H2325" s="192"/>
      <c r="I2325" s="64"/>
    </row>
    <row r="2326" spans="1:9" s="3" customFormat="1">
      <c r="A2326" s="221"/>
      <c r="B2326" s="5"/>
      <c r="C2326" s="33"/>
      <c r="D2326" s="75"/>
      <c r="E2326" s="58"/>
      <c r="F2326" s="192"/>
      <c r="G2326" s="53"/>
      <c r="H2326" s="192"/>
      <c r="I2326" s="64"/>
    </row>
    <row r="2327" spans="1:9" s="3" customFormat="1">
      <c r="A2327" s="221"/>
      <c r="B2327" s="5"/>
      <c r="C2327" s="33"/>
      <c r="D2327" s="75"/>
      <c r="E2327" s="58"/>
      <c r="F2327" s="192"/>
      <c r="G2327" s="53"/>
      <c r="H2327" s="192"/>
      <c r="I2327" s="64"/>
    </row>
    <row r="2328" spans="1:9" s="3" customFormat="1">
      <c r="A2328" s="221"/>
      <c r="B2328" s="9"/>
      <c r="C2328" s="10"/>
      <c r="D2328" s="55"/>
      <c r="E2328" s="59"/>
      <c r="F2328" s="192"/>
      <c r="G2328" s="53"/>
      <c r="H2328" s="192"/>
      <c r="I2328" s="64"/>
    </row>
    <row r="2329" spans="1:9" s="3" customFormat="1">
      <c r="A2329" s="221"/>
      <c r="B2329" s="9"/>
      <c r="C2329" s="10"/>
      <c r="D2329" s="55"/>
      <c r="E2329" s="59"/>
      <c r="F2329" s="192"/>
      <c r="G2329" s="53"/>
      <c r="H2329" s="192"/>
      <c r="I2329" s="64"/>
    </row>
    <row r="2330" spans="1:9" s="3" customFormat="1">
      <c r="A2330" s="221"/>
      <c r="B2330" s="11"/>
      <c r="C2330" s="34"/>
      <c r="D2330" s="76"/>
      <c r="E2330" s="59"/>
      <c r="F2330" s="192"/>
      <c r="G2330" s="53"/>
      <c r="H2330" s="192"/>
      <c r="I2330" s="64"/>
    </row>
    <row r="2331" spans="1:9" s="3" customFormat="1">
      <c r="A2331" s="221"/>
      <c r="B2331" s="5"/>
      <c r="C2331" s="33"/>
      <c r="D2331" s="75"/>
      <c r="E2331" s="58"/>
      <c r="F2331" s="192"/>
      <c r="G2331" s="53"/>
      <c r="H2331" s="192"/>
      <c r="I2331" s="64"/>
    </row>
    <row r="2332" spans="1:9" s="3" customFormat="1">
      <c r="A2332" s="221"/>
      <c r="B2332" s="9"/>
      <c r="C2332" s="10"/>
      <c r="D2332" s="55"/>
      <c r="E2332" s="59"/>
      <c r="F2332" s="192"/>
      <c r="G2332" s="53"/>
      <c r="H2332" s="192"/>
      <c r="I2332" s="64"/>
    </row>
    <row r="2333" spans="1:9" s="3" customFormat="1">
      <c r="A2333" s="221"/>
      <c r="B2333" s="11"/>
      <c r="C2333" s="34"/>
      <c r="D2333" s="76"/>
      <c r="E2333" s="59"/>
      <c r="F2333" s="192"/>
      <c r="G2333" s="53"/>
      <c r="H2333" s="192"/>
      <c r="I2333" s="64"/>
    </row>
    <row r="2334" spans="1:9" s="3" customFormat="1">
      <c r="A2334" s="221"/>
      <c r="B2334" s="5"/>
      <c r="C2334" s="33"/>
      <c r="D2334" s="75"/>
      <c r="E2334" s="58"/>
      <c r="F2334" s="192"/>
      <c r="G2334" s="53"/>
      <c r="H2334" s="192"/>
      <c r="I2334" s="64"/>
    </row>
    <row r="2335" spans="1:9" s="3" customFormat="1">
      <c r="A2335" s="221"/>
      <c r="B2335" s="9"/>
      <c r="C2335" s="10"/>
      <c r="D2335" s="55"/>
      <c r="E2335" s="59"/>
      <c r="F2335" s="192"/>
      <c r="G2335" s="53"/>
      <c r="H2335" s="192"/>
      <c r="I2335" s="64"/>
    </row>
    <row r="2336" spans="1:9" s="3" customFormat="1">
      <c r="A2336" s="221"/>
      <c r="B2336" s="5"/>
      <c r="C2336" s="33"/>
      <c r="D2336" s="75"/>
      <c r="E2336" s="58"/>
      <c r="F2336" s="192"/>
      <c r="G2336" s="53"/>
      <c r="H2336" s="192"/>
      <c r="I2336" s="64"/>
    </row>
    <row r="2337" spans="1:9" s="3" customFormat="1">
      <c r="A2337" s="221"/>
      <c r="B2337" s="5"/>
      <c r="C2337" s="33"/>
      <c r="D2337" s="75"/>
      <c r="E2337" s="58"/>
      <c r="F2337" s="192"/>
      <c r="G2337" s="53"/>
      <c r="H2337" s="192"/>
      <c r="I2337" s="64"/>
    </row>
    <row r="2338" spans="1:9" s="3" customFormat="1">
      <c r="A2338" s="221"/>
      <c r="B2338" s="5"/>
      <c r="C2338" s="33"/>
      <c r="D2338" s="75"/>
      <c r="E2338" s="58"/>
      <c r="F2338" s="192"/>
      <c r="G2338" s="53"/>
      <c r="H2338" s="192"/>
      <c r="I2338" s="64"/>
    </row>
    <row r="2339" spans="1:9" s="3" customFormat="1">
      <c r="A2339" s="221"/>
      <c r="B2339" s="9"/>
      <c r="C2339" s="10"/>
      <c r="D2339" s="55"/>
      <c r="E2339" s="59"/>
      <c r="F2339" s="192"/>
      <c r="G2339" s="53"/>
      <c r="H2339" s="192"/>
      <c r="I2339" s="64"/>
    </row>
    <row r="2340" spans="1:9" s="3" customFormat="1">
      <c r="A2340" s="221"/>
      <c r="B2340" s="9"/>
      <c r="C2340" s="10"/>
      <c r="D2340" s="55"/>
      <c r="E2340" s="59"/>
      <c r="F2340" s="192"/>
      <c r="G2340" s="53"/>
      <c r="H2340" s="192"/>
      <c r="I2340" s="64"/>
    </row>
    <row r="2341" spans="1:9" s="3" customFormat="1">
      <c r="A2341" s="221"/>
      <c r="B2341" s="11"/>
      <c r="C2341" s="34"/>
      <c r="D2341" s="76"/>
      <c r="E2341" s="59"/>
      <c r="F2341" s="192"/>
      <c r="G2341" s="53"/>
      <c r="H2341" s="192"/>
      <c r="I2341" s="64"/>
    </row>
    <row r="2342" spans="1:9" s="3" customFormat="1">
      <c r="A2342" s="221"/>
      <c r="B2342" s="5"/>
      <c r="C2342" s="33"/>
      <c r="D2342" s="75"/>
      <c r="E2342" s="58"/>
      <c r="F2342" s="192"/>
      <c r="G2342" s="53"/>
      <c r="H2342" s="192"/>
      <c r="I2342" s="64"/>
    </row>
    <row r="2343" spans="1:9" s="3" customFormat="1">
      <c r="A2343" s="221"/>
      <c r="B2343" s="9"/>
      <c r="C2343" s="10"/>
      <c r="D2343" s="55"/>
      <c r="E2343" s="59"/>
      <c r="F2343" s="192"/>
      <c r="G2343" s="53"/>
      <c r="H2343" s="192"/>
      <c r="I2343" s="64"/>
    </row>
    <row r="2344" spans="1:9" s="3" customFormat="1">
      <c r="A2344" s="221"/>
      <c r="B2344" s="11"/>
      <c r="C2344" s="34"/>
      <c r="D2344" s="76"/>
      <c r="E2344" s="59"/>
      <c r="F2344" s="192"/>
      <c r="G2344" s="53"/>
      <c r="H2344" s="192"/>
      <c r="I2344" s="64"/>
    </row>
    <row r="2345" spans="1:9" s="3" customFormat="1">
      <c r="A2345" s="221"/>
      <c r="B2345" s="5"/>
      <c r="C2345" s="33"/>
      <c r="D2345" s="75"/>
      <c r="E2345" s="58"/>
      <c r="F2345" s="192"/>
      <c r="G2345" s="53"/>
      <c r="H2345" s="192"/>
      <c r="I2345" s="64"/>
    </row>
    <row r="2346" spans="1:9" s="3" customFormat="1">
      <c r="A2346" s="221"/>
      <c r="B2346" s="9"/>
      <c r="C2346" s="10"/>
      <c r="D2346" s="55"/>
      <c r="E2346" s="59"/>
      <c r="F2346" s="192"/>
      <c r="G2346" s="53"/>
      <c r="H2346" s="192"/>
      <c r="I2346" s="64"/>
    </row>
    <row r="2347" spans="1:9" s="3" customFormat="1">
      <c r="A2347" s="221"/>
      <c r="B2347" s="5"/>
      <c r="C2347" s="33"/>
      <c r="D2347" s="75"/>
      <c r="E2347" s="58"/>
      <c r="F2347" s="192"/>
      <c r="G2347" s="53"/>
      <c r="H2347" s="192"/>
      <c r="I2347" s="64"/>
    </row>
    <row r="2348" spans="1:9" s="3" customFormat="1">
      <c r="A2348" s="221"/>
      <c r="B2348" s="5"/>
      <c r="C2348" s="33"/>
      <c r="D2348" s="75"/>
      <c r="E2348" s="58"/>
      <c r="F2348" s="192"/>
      <c r="G2348" s="53"/>
      <c r="H2348" s="192"/>
      <c r="I2348" s="64"/>
    </row>
    <row r="2349" spans="1:9" s="3" customFormat="1">
      <c r="A2349" s="221"/>
      <c r="B2349" s="5"/>
      <c r="C2349" s="33"/>
      <c r="D2349" s="75"/>
      <c r="E2349" s="58"/>
      <c r="F2349" s="192"/>
      <c r="G2349" s="53"/>
      <c r="H2349" s="192"/>
      <c r="I2349" s="64"/>
    </row>
    <row r="2350" spans="1:9" s="3" customFormat="1">
      <c r="A2350" s="221"/>
      <c r="B2350" s="16"/>
      <c r="C2350" s="10"/>
      <c r="D2350" s="55"/>
      <c r="E2350" s="59"/>
      <c r="F2350" s="192"/>
      <c r="G2350" s="53"/>
      <c r="H2350" s="192"/>
      <c r="I2350" s="64"/>
    </row>
    <row r="2351" spans="1:9" s="3" customFormat="1">
      <c r="A2351" s="221"/>
      <c r="B2351" s="9"/>
      <c r="C2351" s="10"/>
      <c r="D2351" s="55"/>
      <c r="E2351" s="59"/>
      <c r="F2351" s="192"/>
      <c r="G2351" s="53"/>
      <c r="H2351" s="192"/>
      <c r="I2351" s="64"/>
    </row>
    <row r="2352" spans="1:9" s="3" customFormat="1">
      <c r="A2352" s="221"/>
      <c r="B2352" s="11"/>
      <c r="C2352" s="34"/>
      <c r="D2352" s="76"/>
      <c r="E2352" s="59"/>
      <c r="F2352" s="192"/>
      <c r="G2352" s="53"/>
      <c r="H2352" s="192"/>
      <c r="I2352" s="64"/>
    </row>
    <row r="2353" spans="1:9" s="3" customFormat="1">
      <c r="A2353" s="221"/>
      <c r="B2353" s="5"/>
      <c r="C2353" s="33"/>
      <c r="D2353" s="75"/>
      <c r="E2353" s="58"/>
      <c r="F2353" s="6"/>
      <c r="G2353" s="54"/>
      <c r="H2353" s="6"/>
      <c r="I2353" s="64"/>
    </row>
    <row r="2354" spans="1:9" s="3" customFormat="1">
      <c r="A2354" s="221"/>
      <c r="B2354" s="11"/>
      <c r="C2354" s="34"/>
      <c r="D2354" s="76"/>
      <c r="E2354" s="59"/>
      <c r="F2354" s="192"/>
      <c r="G2354" s="53"/>
      <c r="H2354" s="192"/>
      <c r="I2354" s="64"/>
    </row>
    <row r="2355" spans="1:9" s="3" customFormat="1">
      <c r="A2355" s="221"/>
      <c r="B2355" s="9"/>
      <c r="C2355" s="10"/>
      <c r="D2355" s="55"/>
      <c r="E2355" s="59"/>
      <c r="F2355" s="192"/>
      <c r="G2355" s="53"/>
      <c r="H2355" s="192"/>
      <c r="I2355" s="64"/>
    </row>
    <row r="2356" spans="1:9" s="3" customFormat="1">
      <c r="A2356" s="221"/>
      <c r="B2356" s="11"/>
      <c r="C2356" s="34"/>
      <c r="D2356" s="76"/>
      <c r="E2356" s="59"/>
      <c r="F2356" s="192"/>
      <c r="G2356" s="53"/>
      <c r="H2356" s="192"/>
      <c r="I2356" s="64"/>
    </row>
    <row r="2357" spans="1:9" s="3" customFormat="1">
      <c r="A2357" s="221"/>
      <c r="B2357" s="5"/>
      <c r="C2357" s="33"/>
      <c r="D2357" s="75"/>
      <c r="E2357" s="58"/>
      <c r="F2357" s="6"/>
      <c r="G2357" s="54"/>
      <c r="H2357" s="6"/>
      <c r="I2357" s="64"/>
    </row>
    <row r="2358" spans="1:9" s="3" customFormat="1">
      <c r="A2358" s="221"/>
      <c r="B2358" s="11"/>
      <c r="C2358" s="34"/>
      <c r="D2358" s="76"/>
      <c r="E2358" s="59"/>
      <c r="F2358" s="192"/>
      <c r="G2358" s="53"/>
      <c r="H2358" s="192"/>
      <c r="I2358" s="64"/>
    </row>
    <row r="2359" spans="1:9" s="3" customFormat="1">
      <c r="A2359" s="221"/>
      <c r="B2359" s="9"/>
      <c r="C2359" s="10"/>
      <c r="D2359" s="55"/>
      <c r="E2359" s="59"/>
      <c r="F2359" s="192"/>
      <c r="G2359" s="53"/>
      <c r="H2359" s="192"/>
      <c r="I2359" s="64"/>
    </row>
    <row r="2360" spans="1:9" s="7" customFormat="1">
      <c r="A2360" s="222"/>
      <c r="B2360" s="5"/>
      <c r="C2360" s="33"/>
      <c r="D2360" s="75"/>
      <c r="E2360" s="58"/>
      <c r="F2360" s="6"/>
      <c r="G2360" s="54"/>
      <c r="H2360" s="6"/>
      <c r="I2360" s="66"/>
    </row>
    <row r="2361" spans="1:9" s="7" customFormat="1">
      <c r="A2361" s="222"/>
      <c r="B2361" s="5"/>
      <c r="C2361" s="33"/>
      <c r="D2361" s="75"/>
      <c r="E2361" s="58"/>
      <c r="F2361" s="6"/>
      <c r="G2361" s="54"/>
      <c r="H2361" s="6"/>
      <c r="I2361" s="66"/>
    </row>
    <row r="2362" spans="1:9" s="7" customFormat="1">
      <c r="A2362" s="222"/>
      <c r="B2362" s="5"/>
      <c r="C2362" s="33"/>
      <c r="D2362" s="75"/>
      <c r="E2362" s="58"/>
      <c r="F2362" s="6"/>
      <c r="G2362" s="54"/>
      <c r="H2362" s="6"/>
      <c r="I2362" s="66"/>
    </row>
    <row r="2363" spans="1:9" s="3" customFormat="1">
      <c r="A2363" s="221"/>
      <c r="B2363" s="9"/>
      <c r="C2363" s="33"/>
      <c r="D2363" s="75"/>
      <c r="E2363" s="59"/>
      <c r="F2363" s="192"/>
      <c r="G2363" s="53"/>
      <c r="H2363" s="192"/>
      <c r="I2363" s="64"/>
    </row>
    <row r="2364" spans="1:9" s="3" customFormat="1">
      <c r="A2364" s="221"/>
      <c r="B2364" s="9"/>
      <c r="C2364" s="33"/>
      <c r="D2364" s="75"/>
      <c r="E2364" s="59"/>
      <c r="F2364" s="192"/>
      <c r="G2364" s="53"/>
      <c r="H2364" s="192"/>
      <c r="I2364" s="64"/>
    </row>
    <row r="2365" spans="1:9" s="3" customFormat="1">
      <c r="A2365" s="221"/>
      <c r="B2365" s="11"/>
      <c r="C2365" s="33"/>
      <c r="D2365" s="75"/>
      <c r="E2365" s="59"/>
      <c r="F2365" s="192"/>
      <c r="G2365" s="53"/>
      <c r="H2365" s="192"/>
      <c r="I2365" s="64"/>
    </row>
    <row r="2366" spans="1:9" s="3" customFormat="1">
      <c r="A2366" s="221"/>
      <c r="B2366" s="5"/>
      <c r="C2366" s="33"/>
      <c r="D2366" s="75"/>
      <c r="E2366" s="58"/>
      <c r="F2366" s="6"/>
      <c r="G2366" s="54"/>
      <c r="H2366" s="6"/>
      <c r="I2366" s="64"/>
    </row>
    <row r="2367" spans="1:9" s="3" customFormat="1">
      <c r="A2367" s="221"/>
      <c r="B2367" s="9"/>
      <c r="C2367" s="33"/>
      <c r="D2367" s="75"/>
      <c r="E2367" s="59"/>
      <c r="F2367" s="192"/>
      <c r="G2367" s="53"/>
      <c r="H2367" s="192"/>
      <c r="I2367" s="64"/>
    </row>
    <row r="2368" spans="1:9" s="3" customFormat="1">
      <c r="A2368" s="221"/>
      <c r="B2368" s="11"/>
      <c r="C2368" s="33"/>
      <c r="D2368" s="75"/>
      <c r="E2368" s="60"/>
      <c r="F2368" s="192"/>
      <c r="G2368" s="53"/>
      <c r="H2368" s="192"/>
      <c r="I2368" s="64"/>
    </row>
    <row r="2369" spans="1:9" s="3" customFormat="1">
      <c r="A2369" s="221"/>
      <c r="B2369" s="5"/>
      <c r="C2369" s="33"/>
      <c r="D2369" s="75"/>
      <c r="E2369" s="57"/>
      <c r="F2369" s="6"/>
      <c r="G2369" s="54"/>
      <c r="H2369" s="6"/>
      <c r="I2369" s="64"/>
    </row>
    <row r="2370" spans="1:9" s="3" customFormat="1">
      <c r="A2370" s="221"/>
      <c r="B2370" s="9"/>
      <c r="C2370" s="33"/>
      <c r="D2370" s="75"/>
      <c r="E2370" s="60"/>
      <c r="F2370" s="192"/>
      <c r="G2370" s="53"/>
      <c r="H2370" s="192"/>
      <c r="I2370" s="64"/>
    </row>
    <row r="2371" spans="1:9" s="3" customFormat="1">
      <c r="A2371" s="221"/>
      <c r="B2371" s="5"/>
      <c r="C2371" s="33"/>
      <c r="D2371" s="75"/>
      <c r="E2371" s="57"/>
      <c r="F2371" s="6"/>
      <c r="G2371" s="54"/>
      <c r="H2371" s="6"/>
      <c r="I2371" s="64"/>
    </row>
    <row r="2372" spans="1:9" s="3" customFormat="1">
      <c r="A2372" s="221"/>
      <c r="B2372" s="5"/>
      <c r="C2372" s="33"/>
      <c r="D2372" s="75"/>
      <c r="E2372" s="57"/>
      <c r="F2372" s="6"/>
      <c r="G2372" s="54"/>
      <c r="H2372" s="6"/>
      <c r="I2372" s="64"/>
    </row>
    <row r="2373" spans="1:9" s="3" customFormat="1">
      <c r="A2373" s="221"/>
      <c r="B2373" s="5"/>
      <c r="C2373" s="33"/>
      <c r="D2373" s="75"/>
      <c r="E2373" s="57"/>
      <c r="F2373" s="192"/>
      <c r="G2373" s="53"/>
      <c r="H2373" s="192"/>
      <c r="I2373" s="64"/>
    </row>
    <row r="2374" spans="1:9" s="3" customFormat="1">
      <c r="A2374" s="221"/>
      <c r="B2374" s="9"/>
      <c r="C2374" s="10"/>
      <c r="D2374" s="55"/>
      <c r="E2374" s="60"/>
      <c r="F2374" s="192"/>
      <c r="G2374" s="53"/>
      <c r="H2374" s="192"/>
      <c r="I2374" s="64"/>
    </row>
    <row r="2375" spans="1:9" s="3" customFormat="1">
      <c r="A2375" s="221"/>
      <c r="B2375" s="9"/>
      <c r="C2375" s="33"/>
      <c r="D2375" s="75"/>
      <c r="E2375" s="57"/>
      <c r="F2375" s="192"/>
      <c r="G2375" s="53"/>
      <c r="H2375" s="192"/>
      <c r="I2375" s="64"/>
    </row>
    <row r="2376" spans="1:9" s="3" customFormat="1">
      <c r="A2376" s="221"/>
      <c r="B2376" s="11"/>
      <c r="C2376" s="33"/>
      <c r="D2376" s="75"/>
      <c r="E2376" s="57"/>
      <c r="F2376" s="192"/>
      <c r="G2376" s="53"/>
      <c r="H2376" s="192"/>
      <c r="I2376" s="64"/>
    </row>
    <row r="2377" spans="1:9" s="3" customFormat="1">
      <c r="A2377" s="221"/>
      <c r="B2377" s="5"/>
      <c r="C2377" s="33"/>
      <c r="D2377" s="75"/>
      <c r="E2377" s="57"/>
      <c r="F2377" s="192"/>
      <c r="G2377" s="53"/>
      <c r="H2377" s="192"/>
      <c r="I2377" s="64"/>
    </row>
    <row r="2378" spans="1:9" s="3" customFormat="1">
      <c r="A2378" s="221"/>
      <c r="B2378" s="11"/>
      <c r="C2378" s="33"/>
      <c r="D2378" s="75"/>
      <c r="E2378" s="57"/>
      <c r="F2378" s="192"/>
      <c r="G2378" s="53"/>
      <c r="H2378" s="192"/>
      <c r="I2378" s="64"/>
    </row>
    <row r="2379" spans="1:9" s="3" customFormat="1">
      <c r="A2379" s="221"/>
      <c r="B2379" s="9"/>
      <c r="C2379" s="33"/>
      <c r="D2379" s="75"/>
      <c r="E2379" s="57"/>
      <c r="F2379" s="192"/>
      <c r="G2379" s="53"/>
      <c r="H2379" s="192"/>
      <c r="I2379" s="64"/>
    </row>
    <row r="2380" spans="1:9" s="3" customFormat="1">
      <c r="A2380" s="221"/>
      <c r="B2380" s="11"/>
      <c r="C2380" s="33"/>
      <c r="D2380" s="75"/>
      <c r="E2380" s="57"/>
      <c r="F2380" s="192"/>
      <c r="G2380" s="53"/>
      <c r="H2380" s="192"/>
      <c r="I2380" s="64"/>
    </row>
    <row r="2381" spans="1:9" s="3" customFormat="1">
      <c r="A2381" s="221"/>
      <c r="B2381" s="5"/>
      <c r="C2381" s="33"/>
      <c r="D2381" s="75"/>
      <c r="E2381" s="57"/>
      <c r="F2381" s="192"/>
      <c r="G2381" s="53"/>
      <c r="H2381" s="192"/>
      <c r="I2381" s="64"/>
    </row>
    <row r="2382" spans="1:9" s="3" customFormat="1">
      <c r="A2382" s="221"/>
      <c r="B2382" s="11"/>
      <c r="C2382" s="33"/>
      <c r="D2382" s="75"/>
      <c r="E2382" s="57"/>
      <c r="F2382" s="192"/>
      <c r="G2382" s="53"/>
      <c r="H2382" s="192"/>
      <c r="I2382" s="64"/>
    </row>
    <row r="2383" spans="1:9" s="3" customFormat="1">
      <c r="A2383" s="221"/>
      <c r="B2383" s="9"/>
      <c r="C2383" s="33"/>
      <c r="D2383" s="75"/>
      <c r="E2383" s="57"/>
      <c r="F2383" s="192"/>
      <c r="G2383" s="53"/>
      <c r="H2383" s="192"/>
      <c r="I2383" s="64"/>
    </row>
    <row r="2384" spans="1:9" s="3" customFormat="1">
      <c r="A2384" s="221"/>
      <c r="B2384" s="5"/>
      <c r="C2384" s="33"/>
      <c r="D2384" s="75"/>
      <c r="E2384" s="57"/>
      <c r="F2384" s="192"/>
      <c r="G2384" s="53"/>
      <c r="H2384" s="192"/>
      <c r="I2384" s="64"/>
    </row>
    <row r="2385" spans="1:9" s="3" customFormat="1">
      <c r="A2385" s="221"/>
      <c r="B2385" s="5"/>
      <c r="C2385" s="33"/>
      <c r="D2385" s="75"/>
      <c r="E2385" s="57"/>
      <c r="F2385" s="192"/>
      <c r="G2385" s="53"/>
      <c r="H2385" s="192"/>
      <c r="I2385" s="64"/>
    </row>
    <row r="2386" spans="1:9" s="3" customFormat="1">
      <c r="A2386" s="221"/>
      <c r="B2386" s="5"/>
      <c r="C2386" s="33"/>
      <c r="D2386" s="75"/>
      <c r="E2386" s="57"/>
      <c r="F2386" s="192"/>
      <c r="G2386" s="53"/>
      <c r="H2386" s="192"/>
      <c r="I2386" s="64"/>
    </row>
    <row r="2387" spans="1:9" s="3" customFormat="1">
      <c r="A2387" s="221"/>
      <c r="B2387" s="9"/>
      <c r="C2387" s="10"/>
      <c r="D2387" s="55"/>
      <c r="E2387" s="60"/>
      <c r="F2387" s="192"/>
      <c r="G2387" s="53"/>
      <c r="H2387" s="192"/>
      <c r="I2387" s="64"/>
    </row>
    <row r="2388" spans="1:9" s="3" customFormat="1">
      <c r="A2388" s="221"/>
      <c r="B2388" s="9"/>
      <c r="C2388" s="10"/>
      <c r="D2388" s="55"/>
      <c r="E2388" s="57"/>
      <c r="F2388" s="192"/>
      <c r="G2388" s="53"/>
      <c r="H2388" s="192"/>
      <c r="I2388" s="64"/>
    </row>
    <row r="2389" spans="1:9" s="3" customFormat="1">
      <c r="A2389" s="221"/>
      <c r="B2389" s="11"/>
      <c r="C2389" s="34"/>
      <c r="D2389" s="76"/>
      <c r="E2389" s="57"/>
      <c r="F2389" s="192"/>
      <c r="G2389" s="53"/>
      <c r="H2389" s="192"/>
      <c r="I2389" s="64"/>
    </row>
    <row r="2390" spans="1:9" s="3" customFormat="1">
      <c r="A2390" s="221"/>
      <c r="B2390" s="5"/>
      <c r="C2390" s="33"/>
      <c r="D2390" s="75"/>
      <c r="E2390" s="57"/>
      <c r="F2390" s="192"/>
      <c r="G2390" s="53"/>
      <c r="H2390" s="192"/>
      <c r="I2390" s="64"/>
    </row>
    <row r="2391" spans="1:9" s="3" customFormat="1">
      <c r="A2391" s="221"/>
      <c r="B2391" s="9"/>
      <c r="C2391" s="10"/>
      <c r="D2391" s="55"/>
      <c r="E2391" s="57"/>
      <c r="F2391" s="192"/>
      <c r="G2391" s="53"/>
      <c r="H2391" s="192"/>
      <c r="I2391" s="64"/>
    </row>
    <row r="2392" spans="1:9" s="3" customFormat="1">
      <c r="A2392" s="221"/>
      <c r="B2392" s="11"/>
      <c r="C2392" s="34"/>
      <c r="D2392" s="76"/>
      <c r="E2392" s="57"/>
      <c r="F2392" s="192"/>
      <c r="G2392" s="53"/>
      <c r="H2392" s="192"/>
      <c r="I2392" s="64"/>
    </row>
    <row r="2393" spans="1:9" s="3" customFormat="1">
      <c r="A2393" s="221"/>
      <c r="B2393" s="5"/>
      <c r="C2393" s="33"/>
      <c r="D2393" s="75"/>
      <c r="E2393" s="57"/>
      <c r="F2393" s="192"/>
      <c r="G2393" s="53"/>
      <c r="H2393" s="192"/>
      <c r="I2393" s="64"/>
    </row>
    <row r="2394" spans="1:9" s="3" customFormat="1">
      <c r="A2394" s="221"/>
      <c r="B2394" s="9"/>
      <c r="C2394" s="10"/>
      <c r="D2394" s="55"/>
      <c r="E2394" s="57"/>
      <c r="F2394" s="15"/>
      <c r="G2394" s="58"/>
      <c r="H2394" s="15"/>
      <c r="I2394" s="64"/>
    </row>
    <row r="2395" spans="1:9" s="3" customFormat="1">
      <c r="A2395" s="221"/>
      <c r="B2395" s="5"/>
      <c r="C2395" s="33"/>
      <c r="D2395" s="75"/>
      <c r="E2395" s="57"/>
      <c r="F2395" s="6"/>
      <c r="G2395" s="54"/>
      <c r="H2395" s="6"/>
      <c r="I2395" s="64"/>
    </row>
    <row r="2396" spans="1:9" s="3" customFormat="1">
      <c r="A2396" s="221"/>
      <c r="B2396" s="5"/>
      <c r="C2396" s="33"/>
      <c r="D2396" s="75"/>
      <c r="E2396" s="57"/>
      <c r="F2396" s="192"/>
      <c r="G2396" s="53"/>
      <c r="H2396" s="192"/>
      <c r="I2396" s="64"/>
    </row>
    <row r="2397" spans="1:9" s="3" customFormat="1">
      <c r="A2397" s="221"/>
      <c r="B2397" s="5"/>
      <c r="C2397" s="33"/>
      <c r="D2397" s="75"/>
      <c r="E2397" s="57"/>
      <c r="F2397" s="192"/>
      <c r="G2397" s="53"/>
      <c r="H2397" s="192"/>
      <c r="I2397" s="64"/>
    </row>
    <row r="2398" spans="1:9" s="3" customFormat="1">
      <c r="A2398" s="221"/>
      <c r="B2398" s="9"/>
      <c r="C2398" s="10"/>
      <c r="D2398" s="55"/>
      <c r="E2398" s="57"/>
      <c r="F2398" s="192"/>
      <c r="G2398" s="53"/>
      <c r="H2398" s="192"/>
      <c r="I2398" s="64"/>
    </row>
    <row r="2399" spans="1:9" s="3" customFormat="1">
      <c r="A2399" s="221"/>
      <c r="B2399" s="9"/>
      <c r="C2399" s="10"/>
      <c r="D2399" s="55"/>
      <c r="E2399" s="57"/>
      <c r="F2399" s="192"/>
      <c r="G2399" s="53"/>
      <c r="H2399" s="192"/>
      <c r="I2399" s="64"/>
    </row>
    <row r="2400" spans="1:9" s="3" customFormat="1">
      <c r="A2400" s="221"/>
      <c r="B2400" s="9"/>
      <c r="C2400" s="10"/>
      <c r="D2400" s="55"/>
      <c r="E2400" s="57"/>
      <c r="F2400" s="192"/>
      <c r="G2400" s="53"/>
      <c r="H2400" s="192"/>
      <c r="I2400" s="64"/>
    </row>
    <row r="2401" spans="1:9" s="3" customFormat="1">
      <c r="A2401" s="221"/>
      <c r="B2401" s="11"/>
      <c r="C2401" s="34"/>
      <c r="D2401" s="76"/>
      <c r="E2401" s="57"/>
      <c r="F2401" s="6"/>
      <c r="G2401" s="54"/>
      <c r="H2401" s="6"/>
      <c r="I2401" s="64"/>
    </row>
    <row r="2402" spans="1:9" s="3" customFormat="1">
      <c r="A2402" s="221"/>
      <c r="B2402" s="5"/>
      <c r="C2402" s="33"/>
      <c r="D2402" s="75"/>
      <c r="E2402" s="57"/>
      <c r="F2402" s="6"/>
      <c r="G2402" s="54"/>
      <c r="H2402" s="6"/>
      <c r="I2402" s="64"/>
    </row>
    <row r="2403" spans="1:9" s="3" customFormat="1">
      <c r="A2403" s="221"/>
      <c r="B2403" s="5"/>
      <c r="C2403" s="33"/>
      <c r="D2403" s="75"/>
      <c r="E2403" s="57"/>
      <c r="F2403" s="6"/>
      <c r="G2403" s="54"/>
      <c r="H2403" s="6"/>
      <c r="I2403" s="64"/>
    </row>
    <row r="2404" spans="1:9" s="3" customFormat="1">
      <c r="A2404" s="221"/>
      <c r="B2404" s="11"/>
      <c r="C2404" s="34"/>
      <c r="D2404" s="76"/>
      <c r="E2404" s="57"/>
      <c r="F2404" s="6"/>
      <c r="G2404" s="54"/>
      <c r="H2404" s="6"/>
      <c r="I2404" s="64"/>
    </row>
    <row r="2405" spans="1:9" s="3" customFormat="1">
      <c r="A2405" s="221"/>
      <c r="B2405" s="11"/>
      <c r="C2405" s="34"/>
      <c r="D2405" s="76"/>
      <c r="E2405" s="57"/>
      <c r="F2405" s="6"/>
      <c r="G2405" s="54"/>
      <c r="H2405" s="6"/>
      <c r="I2405" s="64"/>
    </row>
    <row r="2406" spans="1:9" s="3" customFormat="1">
      <c r="A2406" s="221"/>
      <c r="B2406" s="9"/>
      <c r="C2406" s="10"/>
      <c r="D2406" s="55"/>
      <c r="E2406" s="57"/>
      <c r="F2406" s="192"/>
      <c r="G2406" s="53"/>
      <c r="H2406" s="192"/>
      <c r="I2406" s="64"/>
    </row>
    <row r="2407" spans="1:9" s="3" customFormat="1">
      <c r="A2407" s="221"/>
      <c r="B2407" s="11"/>
      <c r="C2407" s="34"/>
      <c r="D2407" s="76"/>
      <c r="E2407" s="57"/>
      <c r="F2407" s="6"/>
      <c r="G2407" s="54"/>
      <c r="H2407" s="6"/>
      <c r="I2407" s="64"/>
    </row>
    <row r="2408" spans="1:9" s="3" customFormat="1">
      <c r="A2408" s="221"/>
      <c r="B2408" s="5"/>
      <c r="C2408" s="33"/>
      <c r="D2408" s="75"/>
      <c r="E2408" s="57"/>
      <c r="F2408" s="6"/>
      <c r="G2408" s="54"/>
      <c r="H2408" s="6"/>
      <c r="I2408" s="64"/>
    </row>
    <row r="2409" spans="1:9" s="3" customFormat="1">
      <c r="A2409" s="221"/>
      <c r="B2409" s="5"/>
      <c r="C2409" s="33"/>
      <c r="D2409" s="75"/>
      <c r="E2409" s="57"/>
      <c r="F2409" s="6"/>
      <c r="G2409" s="54"/>
      <c r="H2409" s="6"/>
      <c r="I2409" s="64"/>
    </row>
    <row r="2410" spans="1:9" s="3" customFormat="1">
      <c r="A2410" s="221"/>
      <c r="B2410" s="11"/>
      <c r="C2410" s="34"/>
      <c r="D2410" s="76"/>
      <c r="E2410" s="57"/>
      <c r="F2410" s="6"/>
      <c r="G2410" s="54"/>
      <c r="H2410" s="6"/>
      <c r="I2410" s="64"/>
    </row>
    <row r="2411" spans="1:9" s="3" customFormat="1">
      <c r="A2411" s="221"/>
      <c r="B2411" s="11"/>
      <c r="C2411" s="34"/>
      <c r="D2411" s="76"/>
      <c r="E2411" s="57"/>
      <c r="F2411" s="6"/>
      <c r="G2411" s="54"/>
      <c r="H2411" s="6"/>
      <c r="I2411" s="64"/>
    </row>
    <row r="2412" spans="1:9" s="3" customFormat="1">
      <c r="A2412" s="221"/>
      <c r="B2412" s="9"/>
      <c r="C2412" s="10"/>
      <c r="D2412" s="55"/>
      <c r="E2412" s="57"/>
      <c r="F2412" s="192"/>
      <c r="G2412" s="53"/>
      <c r="H2412" s="192"/>
      <c r="I2412" s="64"/>
    </row>
    <row r="2413" spans="1:9" s="3" customFormat="1">
      <c r="A2413" s="221"/>
      <c r="B2413" s="5"/>
      <c r="C2413" s="33"/>
      <c r="D2413" s="75"/>
      <c r="E2413" s="57"/>
      <c r="F2413" s="6"/>
      <c r="G2413" s="54"/>
      <c r="H2413" s="6"/>
      <c r="I2413" s="64"/>
    </row>
    <row r="2414" spans="1:9" s="3" customFormat="1">
      <c r="A2414" s="221"/>
      <c r="B2414" s="5"/>
      <c r="C2414" s="33"/>
      <c r="D2414" s="75"/>
      <c r="E2414" s="57"/>
      <c r="F2414" s="6"/>
      <c r="G2414" s="54"/>
      <c r="H2414" s="6"/>
      <c r="I2414" s="64"/>
    </row>
    <row r="2415" spans="1:9" s="3" customFormat="1">
      <c r="A2415" s="221"/>
      <c r="B2415" s="5"/>
      <c r="C2415" s="33"/>
      <c r="D2415" s="75"/>
      <c r="E2415" s="57"/>
      <c r="F2415" s="6"/>
      <c r="G2415" s="54"/>
      <c r="H2415" s="6"/>
      <c r="I2415" s="64"/>
    </row>
    <row r="2416" spans="1:9" s="3" customFormat="1">
      <c r="A2416" s="221"/>
      <c r="B2416" s="9"/>
      <c r="C2416" s="10"/>
      <c r="D2416" s="55"/>
      <c r="E2416" s="59"/>
      <c r="F2416" s="192"/>
      <c r="G2416" s="53"/>
      <c r="H2416" s="192"/>
      <c r="I2416" s="64"/>
    </row>
    <row r="2417" spans="1:9" s="3" customFormat="1">
      <c r="A2417" s="221"/>
      <c r="B2417" s="9"/>
      <c r="C2417" s="10"/>
      <c r="D2417" s="55"/>
      <c r="E2417" s="59"/>
      <c r="F2417" s="192"/>
      <c r="G2417" s="53"/>
      <c r="H2417" s="192"/>
      <c r="I2417" s="64"/>
    </row>
    <row r="2418" spans="1:9" s="3" customFormat="1">
      <c r="A2418" s="221"/>
      <c r="B2418" s="11"/>
      <c r="C2418" s="34"/>
      <c r="D2418" s="76"/>
      <c r="E2418" s="59"/>
      <c r="F2418" s="192"/>
      <c r="G2418" s="53"/>
      <c r="H2418" s="192"/>
      <c r="I2418" s="64"/>
    </row>
    <row r="2419" spans="1:9" s="3" customFormat="1">
      <c r="A2419" s="221"/>
      <c r="B2419" s="5"/>
      <c r="C2419" s="33"/>
      <c r="D2419" s="75"/>
      <c r="E2419" s="58"/>
      <c r="F2419" s="6"/>
      <c r="G2419" s="54"/>
      <c r="H2419" s="6"/>
      <c r="I2419" s="64"/>
    </row>
    <row r="2420" spans="1:9" s="3" customFormat="1">
      <c r="A2420" s="221"/>
      <c r="B2420" s="11"/>
      <c r="C2420" s="34"/>
      <c r="D2420" s="76"/>
      <c r="E2420" s="59"/>
      <c r="F2420" s="6"/>
      <c r="G2420" s="54"/>
      <c r="H2420" s="6"/>
      <c r="I2420" s="64"/>
    </row>
    <row r="2421" spans="1:9" s="3" customFormat="1">
      <c r="A2421" s="221"/>
      <c r="B2421" s="9"/>
      <c r="C2421" s="10"/>
      <c r="D2421" s="55"/>
      <c r="E2421" s="59"/>
      <c r="F2421" s="192"/>
      <c r="G2421" s="53"/>
      <c r="H2421" s="192"/>
      <c r="I2421" s="64"/>
    </row>
    <row r="2422" spans="1:9" s="3" customFormat="1">
      <c r="A2422" s="221"/>
      <c r="B2422" s="11"/>
      <c r="C2422" s="34"/>
      <c r="D2422" s="76"/>
      <c r="E2422" s="59"/>
      <c r="F2422" s="192"/>
      <c r="G2422" s="53"/>
      <c r="H2422" s="192"/>
      <c r="I2422" s="64"/>
    </row>
    <row r="2423" spans="1:9" s="3" customFormat="1">
      <c r="A2423" s="221"/>
      <c r="B2423" s="5"/>
      <c r="C2423" s="33"/>
      <c r="D2423" s="75"/>
      <c r="E2423" s="58"/>
      <c r="F2423" s="6"/>
      <c r="G2423" s="54"/>
      <c r="H2423" s="6"/>
      <c r="I2423" s="64"/>
    </row>
    <row r="2424" spans="1:9" s="3" customFormat="1">
      <c r="A2424" s="221"/>
      <c r="B2424" s="11"/>
      <c r="C2424" s="34"/>
      <c r="D2424" s="76"/>
      <c r="E2424" s="59"/>
      <c r="F2424" s="6"/>
      <c r="G2424" s="54"/>
      <c r="H2424" s="6"/>
      <c r="I2424" s="64"/>
    </row>
    <row r="2425" spans="1:9" s="3" customFormat="1">
      <c r="A2425" s="221"/>
      <c r="B2425" s="9"/>
      <c r="C2425" s="10"/>
      <c r="D2425" s="55"/>
      <c r="E2425" s="59"/>
      <c r="F2425" s="192"/>
      <c r="G2425" s="53"/>
      <c r="H2425" s="192"/>
      <c r="I2425" s="64"/>
    </row>
    <row r="2426" spans="1:9" s="3" customFormat="1">
      <c r="A2426" s="221"/>
      <c r="B2426" s="5"/>
      <c r="C2426" s="33"/>
      <c r="D2426" s="75"/>
      <c r="E2426" s="58"/>
      <c r="F2426" s="192"/>
      <c r="G2426" s="53"/>
      <c r="H2426" s="192"/>
      <c r="I2426" s="64"/>
    </row>
    <row r="2427" spans="1:9" s="3" customFormat="1">
      <c r="A2427" s="221"/>
      <c r="B2427" s="5"/>
      <c r="C2427" s="33"/>
      <c r="D2427" s="75"/>
      <c r="E2427" s="58"/>
      <c r="F2427" s="192"/>
      <c r="G2427" s="53"/>
      <c r="H2427" s="192"/>
      <c r="I2427" s="64"/>
    </row>
    <row r="2428" spans="1:9" s="3" customFormat="1">
      <c r="A2428" s="221"/>
      <c r="B2428" s="9"/>
      <c r="C2428" s="10"/>
      <c r="D2428" s="55"/>
      <c r="E2428" s="59"/>
      <c r="F2428" s="192"/>
      <c r="G2428" s="53"/>
      <c r="H2428" s="192"/>
      <c r="I2428" s="64"/>
    </row>
    <row r="2429" spans="1:9" s="3" customFormat="1">
      <c r="A2429" s="221"/>
      <c r="B2429" s="9"/>
      <c r="C2429" s="10"/>
      <c r="D2429" s="55"/>
      <c r="E2429" s="59"/>
      <c r="F2429" s="192"/>
      <c r="G2429" s="53"/>
      <c r="H2429" s="192"/>
      <c r="I2429" s="64"/>
    </row>
    <row r="2430" spans="1:9" s="3" customFormat="1">
      <c r="A2430" s="221"/>
      <c r="B2430" s="11"/>
      <c r="C2430" s="34"/>
      <c r="D2430" s="76"/>
      <c r="E2430" s="59"/>
      <c r="F2430" s="192"/>
      <c r="G2430" s="53"/>
      <c r="H2430" s="192"/>
      <c r="I2430" s="64"/>
    </row>
    <row r="2431" spans="1:9" s="3" customFormat="1">
      <c r="A2431" s="221"/>
      <c r="B2431" s="5"/>
      <c r="C2431" s="33"/>
      <c r="D2431" s="75"/>
      <c r="E2431" s="58"/>
      <c r="F2431" s="192"/>
      <c r="G2431" s="53"/>
      <c r="H2431" s="192"/>
      <c r="I2431" s="64"/>
    </row>
    <row r="2432" spans="1:9" s="3" customFormat="1">
      <c r="A2432" s="221"/>
      <c r="B2432" s="11"/>
      <c r="C2432" s="34"/>
      <c r="D2432" s="76"/>
      <c r="E2432" s="59"/>
      <c r="F2432" s="192"/>
      <c r="G2432" s="53"/>
      <c r="H2432" s="192"/>
      <c r="I2432" s="64"/>
    </row>
    <row r="2433" spans="1:9" s="3" customFormat="1">
      <c r="A2433" s="221"/>
      <c r="B2433" s="9"/>
      <c r="C2433" s="10"/>
      <c r="D2433" s="55"/>
      <c r="E2433" s="59"/>
      <c r="F2433" s="192"/>
      <c r="G2433" s="53"/>
      <c r="H2433" s="192"/>
      <c r="I2433" s="64"/>
    </row>
    <row r="2434" spans="1:9" s="3" customFormat="1">
      <c r="A2434" s="221"/>
      <c r="B2434" s="11"/>
      <c r="C2434" s="34"/>
      <c r="D2434" s="76"/>
      <c r="E2434" s="59"/>
      <c r="F2434" s="192"/>
      <c r="G2434" s="53"/>
      <c r="H2434" s="192"/>
      <c r="I2434" s="64"/>
    </row>
    <row r="2435" spans="1:9" s="3" customFormat="1">
      <c r="A2435" s="221"/>
      <c r="B2435" s="5"/>
      <c r="C2435" s="33"/>
      <c r="D2435" s="75"/>
      <c r="E2435" s="58"/>
      <c r="F2435" s="192"/>
      <c r="G2435" s="53"/>
      <c r="H2435" s="192"/>
      <c r="I2435" s="64"/>
    </row>
    <row r="2436" spans="1:9" s="3" customFormat="1">
      <c r="A2436" s="221"/>
      <c r="B2436" s="9"/>
      <c r="C2436" s="10"/>
      <c r="D2436" s="55"/>
      <c r="E2436" s="59"/>
      <c r="F2436" s="192"/>
      <c r="G2436" s="53"/>
      <c r="H2436" s="192"/>
      <c r="I2436" s="64"/>
    </row>
    <row r="2437" spans="1:9" s="3" customFormat="1">
      <c r="A2437" s="221"/>
      <c r="B2437" s="5"/>
      <c r="C2437" s="33"/>
      <c r="D2437" s="75"/>
      <c r="E2437" s="58"/>
      <c r="F2437" s="192"/>
      <c r="G2437" s="53"/>
      <c r="H2437" s="192"/>
      <c r="I2437" s="64"/>
    </row>
    <row r="2438" spans="1:9" s="3" customFormat="1">
      <c r="A2438" s="221"/>
      <c r="B2438" s="5"/>
      <c r="C2438" s="33"/>
      <c r="D2438" s="75"/>
      <c r="E2438" s="58"/>
      <c r="F2438" s="192"/>
      <c r="G2438" s="53"/>
      <c r="H2438" s="192"/>
      <c r="I2438" s="64"/>
    </row>
    <row r="2439" spans="1:9" s="3" customFormat="1">
      <c r="A2439" s="221"/>
      <c r="B2439" s="5"/>
      <c r="C2439" s="33"/>
      <c r="D2439" s="75"/>
      <c r="E2439" s="58"/>
      <c r="F2439" s="192"/>
      <c r="G2439" s="53"/>
      <c r="H2439" s="192"/>
      <c r="I2439" s="64"/>
    </row>
    <row r="2440" spans="1:9" s="3" customFormat="1">
      <c r="A2440" s="221"/>
      <c r="B2440" s="9"/>
      <c r="C2440" s="10"/>
      <c r="D2440" s="55"/>
      <c r="E2440" s="59"/>
      <c r="F2440" s="192"/>
      <c r="G2440" s="53"/>
      <c r="H2440" s="192"/>
      <c r="I2440" s="64"/>
    </row>
    <row r="2441" spans="1:9" s="3" customFormat="1">
      <c r="A2441" s="221"/>
      <c r="B2441" s="9"/>
      <c r="C2441" s="10"/>
      <c r="D2441" s="55"/>
      <c r="E2441" s="59"/>
      <c r="F2441" s="192"/>
      <c r="G2441" s="53"/>
      <c r="H2441" s="192"/>
      <c r="I2441" s="64"/>
    </row>
    <row r="2442" spans="1:9" s="3" customFormat="1">
      <c r="A2442" s="221"/>
      <c r="B2442" s="11"/>
      <c r="C2442" s="34"/>
      <c r="D2442" s="76"/>
      <c r="E2442" s="59"/>
      <c r="F2442" s="192"/>
      <c r="G2442" s="53"/>
      <c r="H2442" s="192"/>
      <c r="I2442" s="64"/>
    </row>
    <row r="2443" spans="1:9" s="3" customFormat="1">
      <c r="A2443" s="221"/>
      <c r="B2443" s="5"/>
      <c r="C2443" s="33"/>
      <c r="D2443" s="75"/>
      <c r="E2443" s="58"/>
      <c r="F2443" s="192"/>
      <c r="G2443" s="53"/>
      <c r="H2443" s="192"/>
      <c r="I2443" s="64"/>
    </row>
    <row r="2444" spans="1:9" s="3" customFormat="1">
      <c r="A2444" s="221"/>
      <c r="B2444" s="11"/>
      <c r="C2444" s="34"/>
      <c r="D2444" s="76"/>
      <c r="E2444" s="59"/>
      <c r="F2444" s="192"/>
      <c r="G2444" s="53"/>
      <c r="H2444" s="192"/>
      <c r="I2444" s="64"/>
    </row>
    <row r="2445" spans="1:9" s="3" customFormat="1">
      <c r="A2445" s="221"/>
      <c r="B2445" s="9"/>
      <c r="C2445" s="10"/>
      <c r="D2445" s="55"/>
      <c r="E2445" s="59"/>
      <c r="F2445" s="192"/>
      <c r="G2445" s="53"/>
      <c r="H2445" s="192"/>
      <c r="I2445" s="64"/>
    </row>
    <row r="2446" spans="1:9" s="3" customFormat="1">
      <c r="A2446" s="221"/>
      <c r="B2446" s="11"/>
      <c r="C2446" s="34"/>
      <c r="D2446" s="76"/>
      <c r="E2446" s="59"/>
      <c r="F2446" s="192"/>
      <c r="G2446" s="53"/>
      <c r="H2446" s="192"/>
      <c r="I2446" s="64"/>
    </row>
    <row r="2447" spans="1:9" s="3" customFormat="1">
      <c r="A2447" s="221"/>
      <c r="B2447" s="5"/>
      <c r="C2447" s="33"/>
      <c r="D2447" s="75"/>
      <c r="E2447" s="58"/>
      <c r="F2447" s="192"/>
      <c r="G2447" s="53"/>
      <c r="H2447" s="192"/>
      <c r="I2447" s="64"/>
    </row>
    <row r="2448" spans="1:9" s="3" customFormat="1">
      <c r="A2448" s="221"/>
      <c r="B2448" s="11"/>
      <c r="C2448" s="34"/>
      <c r="D2448" s="76"/>
      <c r="E2448" s="59"/>
      <c r="F2448" s="192"/>
      <c r="G2448" s="53"/>
      <c r="H2448" s="192"/>
      <c r="I2448" s="64"/>
    </row>
    <row r="2449" spans="1:9" s="3" customFormat="1">
      <c r="A2449" s="221"/>
      <c r="B2449" s="9"/>
      <c r="C2449" s="10"/>
      <c r="D2449" s="55"/>
      <c r="E2449" s="59"/>
      <c r="F2449" s="192"/>
      <c r="G2449" s="53"/>
      <c r="H2449" s="192"/>
      <c r="I2449" s="64"/>
    </row>
    <row r="2450" spans="1:9" s="3" customFormat="1">
      <c r="A2450" s="221"/>
      <c r="B2450" s="5"/>
      <c r="C2450" s="33"/>
      <c r="D2450" s="75"/>
      <c r="E2450" s="58"/>
      <c r="F2450" s="192"/>
      <c r="G2450" s="53"/>
      <c r="H2450" s="192"/>
      <c r="I2450" s="64"/>
    </row>
    <row r="2451" spans="1:9" s="3" customFormat="1">
      <c r="A2451" s="221"/>
      <c r="B2451" s="5"/>
      <c r="C2451" s="33"/>
      <c r="D2451" s="75"/>
      <c r="E2451" s="58"/>
      <c r="F2451" s="192"/>
      <c r="G2451" s="53"/>
      <c r="H2451" s="192"/>
      <c r="I2451" s="64"/>
    </row>
    <row r="2452" spans="1:9" s="3" customFormat="1">
      <c r="A2452" s="221"/>
      <c r="B2452" s="9"/>
      <c r="C2452" s="10"/>
      <c r="D2452" s="55"/>
      <c r="E2452" s="59"/>
      <c r="F2452" s="192"/>
      <c r="G2452" s="53"/>
      <c r="H2452" s="192"/>
      <c r="I2452" s="64"/>
    </row>
    <row r="2453" spans="1:9" s="3" customFormat="1">
      <c r="A2453" s="221"/>
      <c r="B2453" s="9"/>
      <c r="C2453" s="10"/>
      <c r="D2453" s="55"/>
      <c r="E2453" s="59"/>
      <c r="F2453" s="192"/>
      <c r="G2453" s="53"/>
      <c r="H2453" s="192"/>
      <c r="I2453" s="64"/>
    </row>
    <row r="2454" spans="1:9" s="3" customFormat="1">
      <c r="A2454" s="221"/>
      <c r="B2454" s="11"/>
      <c r="C2454" s="34"/>
      <c r="D2454" s="76"/>
      <c r="E2454" s="59"/>
      <c r="F2454" s="192"/>
      <c r="G2454" s="53"/>
      <c r="H2454" s="192"/>
      <c r="I2454" s="64"/>
    </row>
    <row r="2455" spans="1:9" s="3" customFormat="1">
      <c r="A2455" s="221"/>
      <c r="B2455" s="5"/>
      <c r="C2455" s="33"/>
      <c r="D2455" s="75"/>
      <c r="E2455" s="58"/>
      <c r="F2455" s="6"/>
      <c r="G2455" s="54"/>
      <c r="H2455" s="6"/>
      <c r="I2455" s="64"/>
    </row>
    <row r="2456" spans="1:9" s="3" customFormat="1">
      <c r="A2456" s="221"/>
      <c r="B2456" s="11"/>
      <c r="C2456" s="34"/>
      <c r="D2456" s="76"/>
      <c r="E2456" s="59"/>
      <c r="F2456" s="192"/>
      <c r="G2456" s="53"/>
      <c r="H2456" s="192"/>
      <c r="I2456" s="64"/>
    </row>
    <row r="2457" spans="1:9" s="3" customFormat="1">
      <c r="A2457" s="221"/>
      <c r="B2457" s="11"/>
      <c r="C2457" s="34"/>
      <c r="D2457" s="76"/>
      <c r="E2457" s="59"/>
      <c r="F2457" s="192"/>
      <c r="G2457" s="53"/>
      <c r="H2457" s="192"/>
      <c r="I2457" s="64"/>
    </row>
    <row r="2458" spans="1:9" s="3" customFormat="1">
      <c r="A2458" s="221"/>
      <c r="B2458" s="9"/>
      <c r="C2458" s="10"/>
      <c r="D2458" s="55"/>
      <c r="E2458" s="59"/>
      <c r="F2458" s="192"/>
      <c r="G2458" s="53"/>
      <c r="H2458" s="192"/>
      <c r="I2458" s="64"/>
    </row>
    <row r="2459" spans="1:9" s="3" customFormat="1">
      <c r="A2459" s="221"/>
      <c r="B2459" s="11"/>
      <c r="C2459" s="34"/>
      <c r="D2459" s="76"/>
      <c r="E2459" s="59"/>
      <c r="F2459" s="192"/>
      <c r="G2459" s="53"/>
      <c r="H2459" s="192"/>
      <c r="I2459" s="64"/>
    </row>
    <row r="2460" spans="1:9" s="3" customFormat="1">
      <c r="A2460" s="221"/>
      <c r="B2460" s="5"/>
      <c r="C2460" s="33"/>
      <c r="D2460" s="75"/>
      <c r="E2460" s="58"/>
      <c r="F2460" s="6"/>
      <c r="G2460" s="54"/>
      <c r="H2460" s="6"/>
      <c r="I2460" s="64"/>
    </row>
    <row r="2461" spans="1:9" s="3" customFormat="1">
      <c r="A2461" s="221"/>
      <c r="B2461" s="11"/>
      <c r="C2461" s="34"/>
      <c r="D2461" s="76"/>
      <c r="E2461" s="59"/>
      <c r="F2461" s="192"/>
      <c r="G2461" s="53"/>
      <c r="H2461" s="192"/>
      <c r="I2461" s="64"/>
    </row>
    <row r="2462" spans="1:9" s="3" customFormat="1">
      <c r="A2462" s="221"/>
      <c r="B2462" s="11"/>
      <c r="C2462" s="34"/>
      <c r="D2462" s="76"/>
      <c r="E2462" s="59"/>
      <c r="F2462" s="192"/>
      <c r="G2462" s="53"/>
      <c r="H2462" s="192"/>
      <c r="I2462" s="64"/>
    </row>
    <row r="2463" spans="1:9" s="3" customFormat="1">
      <c r="A2463" s="221"/>
      <c r="B2463" s="9"/>
      <c r="C2463" s="10"/>
      <c r="D2463" s="55"/>
      <c r="E2463" s="59"/>
      <c r="F2463" s="192"/>
      <c r="G2463" s="53"/>
      <c r="H2463" s="192"/>
      <c r="I2463" s="64"/>
    </row>
    <row r="2464" spans="1:9" s="3" customFormat="1">
      <c r="A2464" s="221"/>
      <c r="B2464" s="5"/>
      <c r="C2464" s="33"/>
      <c r="D2464" s="75"/>
      <c r="E2464" s="58"/>
      <c r="F2464" s="6"/>
      <c r="G2464" s="54"/>
      <c r="H2464" s="6"/>
      <c r="I2464" s="64"/>
    </row>
    <row r="2465" spans="1:9" s="3" customFormat="1">
      <c r="A2465" s="221"/>
      <c r="B2465" s="5"/>
      <c r="C2465" s="33"/>
      <c r="D2465" s="75"/>
      <c r="E2465" s="58"/>
      <c r="F2465" s="6"/>
      <c r="G2465" s="54"/>
      <c r="H2465" s="6"/>
      <c r="I2465" s="64"/>
    </row>
    <row r="2466" spans="1:9" s="3" customFormat="1">
      <c r="A2466" s="221"/>
      <c r="B2466" s="5"/>
      <c r="C2466" s="33"/>
      <c r="D2466" s="75"/>
      <c r="E2466" s="58"/>
      <c r="F2466" s="192"/>
      <c r="G2466" s="53"/>
      <c r="H2466" s="192"/>
      <c r="I2466" s="64"/>
    </row>
    <row r="2467" spans="1:9" s="3" customFormat="1">
      <c r="A2467" s="221"/>
      <c r="B2467" s="9"/>
      <c r="C2467" s="10"/>
      <c r="D2467" s="55"/>
      <c r="E2467" s="59"/>
      <c r="F2467" s="192"/>
      <c r="G2467" s="53"/>
      <c r="H2467" s="192"/>
      <c r="I2467" s="64"/>
    </row>
    <row r="2468" spans="1:9" s="3" customFormat="1">
      <c r="A2468" s="221"/>
      <c r="B2468" s="9"/>
      <c r="C2468" s="10"/>
      <c r="D2468" s="55"/>
      <c r="E2468" s="59"/>
      <c r="F2468" s="192"/>
      <c r="G2468" s="53"/>
      <c r="H2468" s="192"/>
      <c r="I2468" s="64"/>
    </row>
    <row r="2469" spans="1:9" s="3" customFormat="1">
      <c r="A2469" s="221"/>
      <c r="B2469" s="11"/>
      <c r="C2469" s="34"/>
      <c r="D2469" s="76"/>
      <c r="E2469" s="59"/>
      <c r="F2469" s="192"/>
      <c r="G2469" s="53"/>
      <c r="H2469" s="192"/>
      <c r="I2469" s="64"/>
    </row>
    <row r="2470" spans="1:9" s="3" customFormat="1">
      <c r="A2470" s="221"/>
      <c r="B2470" s="5"/>
      <c r="C2470" s="33"/>
      <c r="D2470" s="75"/>
      <c r="E2470" s="58"/>
      <c r="F2470" s="192"/>
      <c r="G2470" s="53"/>
      <c r="H2470" s="192"/>
      <c r="I2470" s="64"/>
    </row>
    <row r="2471" spans="1:9" s="3" customFormat="1">
      <c r="A2471" s="221"/>
      <c r="B2471" s="11"/>
      <c r="C2471" s="34"/>
      <c r="D2471" s="76"/>
      <c r="E2471" s="59"/>
      <c r="F2471" s="192"/>
      <c r="G2471" s="53"/>
      <c r="H2471" s="192"/>
      <c r="I2471" s="64"/>
    </row>
    <row r="2472" spans="1:9" s="3" customFormat="1">
      <c r="A2472" s="221"/>
      <c r="B2472" s="9"/>
      <c r="C2472" s="10"/>
      <c r="D2472" s="55"/>
      <c r="E2472" s="59"/>
      <c r="F2472" s="192"/>
      <c r="G2472" s="53"/>
      <c r="H2472" s="192"/>
      <c r="I2472" s="64"/>
    </row>
    <row r="2473" spans="1:9" s="3" customFormat="1">
      <c r="A2473" s="221"/>
      <c r="B2473" s="11"/>
      <c r="C2473" s="34"/>
      <c r="D2473" s="76"/>
      <c r="E2473" s="59"/>
      <c r="F2473" s="192"/>
      <c r="G2473" s="53"/>
      <c r="H2473" s="192"/>
      <c r="I2473" s="64"/>
    </row>
    <row r="2474" spans="1:9" s="3" customFormat="1">
      <c r="A2474" s="221"/>
      <c r="B2474" s="5"/>
      <c r="C2474" s="33"/>
      <c r="D2474" s="75"/>
      <c r="E2474" s="58"/>
      <c r="F2474" s="192"/>
      <c r="G2474" s="53"/>
      <c r="H2474" s="192"/>
      <c r="I2474" s="64"/>
    </row>
    <row r="2475" spans="1:9" s="3" customFormat="1">
      <c r="A2475" s="221"/>
      <c r="B2475" s="11"/>
      <c r="C2475" s="34"/>
      <c r="D2475" s="76"/>
      <c r="E2475" s="59"/>
      <c r="F2475" s="192"/>
      <c r="G2475" s="53"/>
      <c r="H2475" s="192"/>
      <c r="I2475" s="64"/>
    </row>
    <row r="2476" spans="1:9" s="3" customFormat="1">
      <c r="A2476" s="221"/>
      <c r="B2476" s="9"/>
      <c r="C2476" s="10"/>
      <c r="D2476" s="55"/>
      <c r="E2476" s="59"/>
      <c r="F2476" s="192"/>
      <c r="G2476" s="53"/>
      <c r="H2476" s="192"/>
      <c r="I2476" s="64"/>
    </row>
    <row r="2477" spans="1:9" s="3" customFormat="1">
      <c r="A2477" s="221"/>
      <c r="B2477" s="5"/>
      <c r="C2477" s="33"/>
      <c r="D2477" s="75"/>
      <c r="E2477" s="58"/>
      <c r="F2477" s="192"/>
      <c r="G2477" s="53"/>
      <c r="H2477" s="192"/>
      <c r="I2477" s="64"/>
    </row>
    <row r="2478" spans="1:9" s="3" customFormat="1">
      <c r="A2478" s="221"/>
      <c r="B2478" s="5"/>
      <c r="C2478" s="33"/>
      <c r="D2478" s="75"/>
      <c r="E2478" s="58"/>
      <c r="F2478" s="6"/>
      <c r="G2478" s="54"/>
      <c r="H2478" s="6"/>
      <c r="I2478" s="64"/>
    </row>
    <row r="2479" spans="1:9" s="3" customFormat="1">
      <c r="A2479" s="221"/>
      <c r="B2479" s="5"/>
      <c r="C2479" s="33"/>
      <c r="D2479" s="75"/>
      <c r="E2479" s="58"/>
      <c r="F2479" s="192"/>
      <c r="G2479" s="53"/>
      <c r="H2479" s="192"/>
      <c r="I2479" s="64"/>
    </row>
    <row r="2480" spans="1:9" s="3" customFormat="1">
      <c r="A2480" s="221"/>
      <c r="B2480" s="9"/>
      <c r="C2480" s="10"/>
      <c r="D2480" s="55"/>
      <c r="E2480" s="59"/>
      <c r="F2480" s="192"/>
      <c r="G2480" s="53"/>
      <c r="H2480" s="192"/>
      <c r="I2480" s="64"/>
    </row>
    <row r="2481" spans="1:9" s="3" customFormat="1">
      <c r="A2481" s="221"/>
      <c r="B2481" s="9"/>
      <c r="C2481" s="10"/>
      <c r="D2481" s="55"/>
      <c r="E2481" s="59"/>
      <c r="F2481" s="192"/>
      <c r="G2481" s="53"/>
      <c r="H2481" s="192"/>
      <c r="I2481" s="64"/>
    </row>
    <row r="2482" spans="1:9" s="3" customFormat="1">
      <c r="A2482" s="221"/>
      <c r="B2482" s="11"/>
      <c r="C2482" s="34"/>
      <c r="D2482" s="76"/>
      <c r="E2482" s="59"/>
      <c r="F2482" s="192"/>
      <c r="G2482" s="53"/>
      <c r="H2482" s="192"/>
      <c r="I2482" s="64"/>
    </row>
    <row r="2483" spans="1:9" s="3" customFormat="1">
      <c r="A2483" s="221"/>
      <c r="B2483" s="5"/>
      <c r="C2483" s="33"/>
      <c r="D2483" s="75"/>
      <c r="E2483" s="58"/>
      <c r="F2483" s="6"/>
      <c r="G2483" s="54"/>
      <c r="H2483" s="6"/>
      <c r="I2483" s="64"/>
    </row>
    <row r="2484" spans="1:9" s="3" customFormat="1">
      <c r="A2484" s="221"/>
      <c r="B2484" s="5"/>
      <c r="C2484" s="33"/>
      <c r="D2484" s="75"/>
      <c r="E2484" s="58"/>
      <c r="F2484" s="6"/>
      <c r="G2484" s="54"/>
      <c r="H2484" s="6"/>
      <c r="I2484" s="64"/>
    </row>
    <row r="2485" spans="1:9" s="3" customFormat="1">
      <c r="A2485" s="221"/>
      <c r="B2485" s="9"/>
      <c r="C2485" s="10"/>
      <c r="D2485" s="55"/>
      <c r="E2485" s="59"/>
      <c r="F2485" s="192"/>
      <c r="G2485" s="53"/>
      <c r="H2485" s="192"/>
      <c r="I2485" s="64"/>
    </row>
    <row r="2486" spans="1:9" s="3" customFormat="1">
      <c r="A2486" s="221"/>
      <c r="B2486" s="11"/>
      <c r="C2486" s="34"/>
      <c r="D2486" s="76"/>
      <c r="E2486" s="59"/>
      <c r="F2486" s="192"/>
      <c r="G2486" s="53"/>
      <c r="H2486" s="192"/>
      <c r="I2486" s="64"/>
    </row>
    <row r="2487" spans="1:9" s="3" customFormat="1">
      <c r="A2487" s="221"/>
      <c r="B2487" s="5"/>
      <c r="C2487" s="33"/>
      <c r="D2487" s="75"/>
      <c r="E2487" s="58"/>
      <c r="F2487" s="6"/>
      <c r="G2487" s="54"/>
      <c r="H2487" s="6"/>
      <c r="I2487" s="64"/>
    </row>
    <row r="2488" spans="1:9" s="3" customFormat="1">
      <c r="A2488" s="221"/>
      <c r="B2488" s="5"/>
      <c r="C2488" s="33"/>
      <c r="D2488" s="75"/>
      <c r="E2488" s="58"/>
      <c r="F2488" s="6"/>
      <c r="G2488" s="54"/>
      <c r="H2488" s="6"/>
      <c r="I2488" s="64"/>
    </row>
    <row r="2489" spans="1:9" s="3" customFormat="1">
      <c r="A2489" s="221"/>
      <c r="B2489" s="9"/>
      <c r="C2489" s="10"/>
      <c r="D2489" s="55"/>
      <c r="E2489" s="59"/>
      <c r="F2489" s="192"/>
      <c r="G2489" s="53"/>
      <c r="H2489" s="192"/>
      <c r="I2489" s="64"/>
    </row>
    <row r="2490" spans="1:9" s="7" customFormat="1">
      <c r="A2490" s="222"/>
      <c r="B2490" s="5"/>
      <c r="C2490" s="33"/>
      <c r="D2490" s="75"/>
      <c r="E2490" s="58"/>
      <c r="F2490" s="6"/>
      <c r="G2490" s="54"/>
      <c r="H2490" s="6"/>
      <c r="I2490" s="66"/>
    </row>
    <row r="2491" spans="1:9" s="7" customFormat="1">
      <c r="A2491" s="222"/>
      <c r="B2491" s="5"/>
      <c r="C2491" s="33"/>
      <c r="D2491" s="75"/>
      <c r="E2491" s="58"/>
      <c r="F2491" s="6"/>
      <c r="G2491" s="54"/>
      <c r="H2491" s="6"/>
      <c r="I2491" s="66"/>
    </row>
    <row r="2492" spans="1:9" s="7" customFormat="1">
      <c r="A2492" s="222"/>
      <c r="B2492" s="5"/>
      <c r="C2492" s="33"/>
      <c r="D2492" s="75"/>
      <c r="E2492" s="58"/>
      <c r="F2492" s="6"/>
      <c r="G2492" s="54"/>
      <c r="H2492" s="6"/>
      <c r="I2492" s="66"/>
    </row>
    <row r="2493" spans="1:9" s="3" customFormat="1">
      <c r="A2493" s="221"/>
      <c r="B2493" s="9"/>
      <c r="C2493" s="10"/>
      <c r="D2493" s="55"/>
      <c r="E2493" s="58"/>
      <c r="F2493" s="192"/>
      <c r="G2493" s="53"/>
      <c r="H2493" s="192"/>
      <c r="I2493" s="64"/>
    </row>
    <row r="2494" spans="1:9" s="3" customFormat="1">
      <c r="A2494" s="221"/>
      <c r="B2494" s="9"/>
      <c r="C2494" s="10"/>
      <c r="D2494" s="55"/>
      <c r="E2494" s="58"/>
      <c r="F2494" s="192"/>
      <c r="G2494" s="53"/>
      <c r="H2494" s="192"/>
      <c r="I2494" s="64"/>
    </row>
    <row r="2495" spans="1:9" s="3" customFormat="1">
      <c r="A2495" s="221"/>
      <c r="B2495" s="11"/>
      <c r="C2495" s="34"/>
      <c r="D2495" s="76"/>
      <c r="E2495" s="58"/>
      <c r="F2495" s="6"/>
      <c r="G2495" s="54"/>
      <c r="H2495" s="6"/>
      <c r="I2495" s="64"/>
    </row>
    <row r="2496" spans="1:9" s="3" customFormat="1">
      <c r="A2496" s="221"/>
      <c r="B2496" s="5"/>
      <c r="C2496" s="33"/>
      <c r="D2496" s="75"/>
      <c r="E2496" s="58"/>
      <c r="F2496" s="6"/>
      <c r="G2496" s="54"/>
      <c r="H2496" s="6"/>
      <c r="I2496" s="64"/>
    </row>
    <row r="2497" spans="1:9" s="3" customFormat="1">
      <c r="A2497" s="221"/>
      <c r="B2497" s="11"/>
      <c r="C2497" s="33"/>
      <c r="D2497" s="75"/>
      <c r="E2497" s="58"/>
      <c r="F2497" s="6"/>
      <c r="G2497" s="54"/>
      <c r="H2497" s="6"/>
      <c r="I2497" s="64"/>
    </row>
    <row r="2498" spans="1:9" s="3" customFormat="1">
      <c r="A2498" s="221"/>
      <c r="B2498" s="9"/>
      <c r="C2498" s="10"/>
      <c r="D2498" s="55"/>
      <c r="E2498" s="58"/>
      <c r="F2498" s="192"/>
      <c r="G2498" s="53"/>
      <c r="H2498" s="192"/>
      <c r="I2498" s="64"/>
    </row>
    <row r="2499" spans="1:9" s="3" customFormat="1">
      <c r="A2499" s="221"/>
      <c r="B2499" s="11"/>
      <c r="C2499" s="34"/>
      <c r="D2499" s="76"/>
      <c r="E2499" s="58"/>
      <c r="F2499" s="6"/>
      <c r="G2499" s="54"/>
      <c r="H2499" s="6"/>
      <c r="I2499" s="64"/>
    </row>
    <row r="2500" spans="1:9" s="3" customFormat="1">
      <c r="A2500" s="221"/>
      <c r="B2500" s="5"/>
      <c r="C2500" s="33"/>
      <c r="D2500" s="75"/>
      <c r="E2500" s="58"/>
      <c r="F2500" s="6"/>
      <c r="G2500" s="54"/>
      <c r="H2500" s="6"/>
      <c r="I2500" s="64"/>
    </row>
    <row r="2501" spans="1:9" s="3" customFormat="1">
      <c r="A2501" s="221"/>
      <c r="B2501" s="11"/>
      <c r="C2501" s="33"/>
      <c r="D2501" s="75"/>
      <c r="E2501" s="58"/>
      <c r="F2501" s="6"/>
      <c r="G2501" s="54"/>
      <c r="H2501" s="6"/>
      <c r="I2501" s="64"/>
    </row>
    <row r="2502" spans="1:9" s="3" customFormat="1">
      <c r="A2502" s="221"/>
      <c r="B2502" s="9"/>
      <c r="C2502" s="10"/>
      <c r="D2502" s="55"/>
      <c r="E2502" s="59"/>
      <c r="F2502" s="192"/>
      <c r="G2502" s="53"/>
      <c r="H2502" s="192"/>
      <c r="I2502" s="64"/>
    </row>
    <row r="2503" spans="1:9" s="3" customFormat="1">
      <c r="A2503" s="221"/>
      <c r="B2503" s="5"/>
      <c r="C2503" s="33"/>
      <c r="D2503" s="75"/>
      <c r="E2503" s="58"/>
      <c r="F2503" s="6"/>
      <c r="G2503" s="54"/>
      <c r="H2503" s="6"/>
      <c r="I2503" s="64"/>
    </row>
    <row r="2504" spans="1:9" s="3" customFormat="1">
      <c r="A2504" s="221"/>
      <c r="B2504" s="5"/>
      <c r="C2504" s="33"/>
      <c r="D2504" s="75"/>
      <c r="E2504" s="58"/>
      <c r="F2504" s="6"/>
      <c r="G2504" s="54"/>
      <c r="H2504" s="6"/>
      <c r="I2504" s="64"/>
    </row>
    <row r="2505" spans="1:9" s="3" customFormat="1">
      <c r="A2505" s="221"/>
      <c r="B2505" s="5"/>
      <c r="C2505" s="33"/>
      <c r="D2505" s="75"/>
      <c r="E2505" s="58"/>
      <c r="F2505" s="6"/>
      <c r="G2505" s="54"/>
      <c r="H2505" s="6"/>
      <c r="I2505" s="64"/>
    </row>
    <row r="2506" spans="1:9" s="3" customFormat="1">
      <c r="A2506" s="221"/>
      <c r="B2506" s="9"/>
      <c r="C2506" s="10"/>
      <c r="D2506" s="55"/>
      <c r="E2506" s="58"/>
      <c r="F2506" s="192"/>
      <c r="G2506" s="53"/>
      <c r="H2506" s="192"/>
      <c r="I2506" s="64"/>
    </row>
    <row r="2507" spans="1:9" s="3" customFormat="1">
      <c r="A2507" s="221"/>
      <c r="B2507" s="9"/>
      <c r="C2507" s="10"/>
      <c r="D2507" s="55"/>
      <c r="E2507" s="58"/>
      <c r="F2507" s="192"/>
      <c r="G2507" s="53"/>
      <c r="H2507" s="192"/>
      <c r="I2507" s="64"/>
    </row>
    <row r="2508" spans="1:9" s="3" customFormat="1">
      <c r="A2508" s="221"/>
      <c r="B2508" s="9"/>
      <c r="C2508" s="10"/>
      <c r="D2508" s="55"/>
      <c r="E2508" s="59"/>
      <c r="F2508" s="192"/>
      <c r="G2508" s="53"/>
      <c r="H2508" s="192"/>
      <c r="I2508" s="64"/>
    </row>
    <row r="2509" spans="1:9" s="3" customFormat="1">
      <c r="A2509" s="221"/>
      <c r="B2509" s="9"/>
      <c r="C2509" s="10"/>
      <c r="D2509" s="55"/>
      <c r="E2509" s="59"/>
      <c r="F2509" s="192"/>
      <c r="G2509" s="53"/>
      <c r="H2509" s="192"/>
      <c r="I2509" s="64"/>
    </row>
    <row r="2510" spans="1:9" s="3" customFormat="1">
      <c r="A2510" s="221"/>
      <c r="B2510" s="11"/>
      <c r="C2510" s="34"/>
      <c r="D2510" s="76"/>
      <c r="E2510" s="59"/>
      <c r="F2510" s="192"/>
      <c r="G2510" s="53"/>
      <c r="H2510" s="192"/>
      <c r="I2510" s="64"/>
    </row>
    <row r="2511" spans="1:9" s="3" customFormat="1">
      <c r="A2511" s="221"/>
      <c r="B2511" s="5"/>
      <c r="C2511" s="33"/>
      <c r="D2511" s="75"/>
      <c r="E2511" s="58"/>
      <c r="F2511" s="6"/>
      <c r="G2511" s="54"/>
      <c r="H2511" s="6"/>
      <c r="I2511" s="64"/>
    </row>
    <row r="2512" spans="1:9" s="3" customFormat="1">
      <c r="A2512" s="221"/>
      <c r="B2512" s="11"/>
      <c r="C2512" s="34"/>
      <c r="D2512" s="76"/>
      <c r="E2512" s="59"/>
      <c r="F2512" s="192"/>
      <c r="G2512" s="53"/>
      <c r="H2512" s="192"/>
      <c r="I2512" s="64"/>
    </row>
    <row r="2513" spans="1:9" s="3" customFormat="1">
      <c r="A2513" s="221"/>
      <c r="B2513" s="9"/>
      <c r="C2513" s="10"/>
      <c r="D2513" s="55"/>
      <c r="E2513" s="59"/>
      <c r="F2513" s="192"/>
      <c r="G2513" s="53"/>
      <c r="H2513" s="192"/>
      <c r="I2513" s="64"/>
    </row>
    <row r="2514" spans="1:9" s="3" customFormat="1">
      <c r="A2514" s="221"/>
      <c r="B2514" s="11"/>
      <c r="C2514" s="34"/>
      <c r="D2514" s="76"/>
      <c r="E2514" s="59"/>
      <c r="F2514" s="192"/>
      <c r="G2514" s="53"/>
      <c r="H2514" s="192"/>
      <c r="I2514" s="64"/>
    </row>
    <row r="2515" spans="1:9" s="3" customFormat="1">
      <c r="A2515" s="221"/>
      <c r="B2515" s="5"/>
      <c r="C2515" s="33"/>
      <c r="D2515" s="75"/>
      <c r="E2515" s="58"/>
      <c r="F2515" s="6"/>
      <c r="G2515" s="54"/>
      <c r="H2515" s="6"/>
      <c r="I2515" s="64"/>
    </row>
    <row r="2516" spans="1:9" s="3" customFormat="1">
      <c r="A2516" s="221"/>
      <c r="B2516" s="11"/>
      <c r="C2516" s="33"/>
      <c r="D2516" s="75"/>
      <c r="E2516" s="58"/>
      <c r="F2516" s="6"/>
      <c r="G2516" s="54"/>
      <c r="H2516" s="6"/>
      <c r="I2516" s="64"/>
    </row>
    <row r="2517" spans="1:9" s="17" customFormat="1">
      <c r="A2517" s="221"/>
      <c r="B2517" s="9"/>
      <c r="C2517" s="10"/>
      <c r="D2517" s="55"/>
      <c r="E2517" s="60"/>
      <c r="F2517" s="14"/>
      <c r="G2517" s="55"/>
      <c r="H2517" s="14"/>
      <c r="I2517" s="68"/>
    </row>
    <row r="2518" spans="1:9" s="18" customFormat="1">
      <c r="A2518" s="222"/>
      <c r="B2518" s="5"/>
      <c r="C2518" s="33"/>
      <c r="D2518" s="75"/>
      <c r="E2518" s="57"/>
      <c r="F2518" s="6"/>
      <c r="G2518" s="54"/>
      <c r="H2518" s="6"/>
      <c r="I2518" s="69"/>
    </row>
    <row r="2519" spans="1:9" s="18" customFormat="1">
      <c r="A2519" s="222"/>
      <c r="B2519" s="5"/>
      <c r="C2519" s="33"/>
      <c r="D2519" s="75"/>
      <c r="E2519" s="57"/>
      <c r="F2519" s="13"/>
      <c r="G2519" s="56"/>
      <c r="H2519" s="13"/>
      <c r="I2519" s="69"/>
    </row>
    <row r="2520" spans="1:9" s="18" customFormat="1">
      <c r="A2520" s="222"/>
      <c r="B2520" s="5"/>
      <c r="C2520" s="33"/>
      <c r="D2520" s="75"/>
      <c r="E2520" s="57"/>
      <c r="F2520" s="6"/>
      <c r="G2520" s="54"/>
      <c r="H2520" s="6"/>
      <c r="I2520" s="69"/>
    </row>
    <row r="2521" spans="1:9" s="3" customFormat="1">
      <c r="A2521" s="221"/>
      <c r="B2521" s="9"/>
      <c r="C2521" s="10"/>
      <c r="D2521" s="55"/>
      <c r="E2521" s="58"/>
      <c r="F2521" s="192"/>
      <c r="G2521" s="53"/>
      <c r="H2521" s="192"/>
      <c r="I2521" s="64"/>
    </row>
    <row r="2522" spans="1:9" s="3" customFormat="1">
      <c r="A2522" s="221"/>
      <c r="B2522" s="9"/>
      <c r="C2522" s="10"/>
      <c r="D2522" s="55"/>
      <c r="E2522" s="58"/>
      <c r="F2522" s="192"/>
      <c r="G2522" s="53"/>
      <c r="H2522" s="192"/>
      <c r="I2522" s="64"/>
    </row>
    <row r="2523" spans="1:9" s="3" customFormat="1">
      <c r="A2523" s="221"/>
      <c r="B2523" s="9"/>
      <c r="C2523" s="10"/>
      <c r="D2523" s="55"/>
      <c r="E2523" s="59"/>
      <c r="F2523" s="192"/>
      <c r="G2523" s="53"/>
      <c r="H2523" s="192"/>
      <c r="I2523" s="64"/>
    </row>
    <row r="2524" spans="1:9" s="3" customFormat="1">
      <c r="A2524" s="221"/>
      <c r="B2524" s="9"/>
      <c r="C2524" s="10"/>
      <c r="D2524" s="55"/>
      <c r="E2524" s="59"/>
      <c r="F2524" s="192"/>
      <c r="G2524" s="53"/>
      <c r="H2524" s="192"/>
      <c r="I2524" s="64"/>
    </row>
    <row r="2525" spans="1:9" s="3" customFormat="1">
      <c r="A2525" s="221"/>
      <c r="B2525" s="11"/>
      <c r="C2525" s="34"/>
      <c r="D2525" s="76"/>
      <c r="E2525" s="59"/>
      <c r="F2525" s="192"/>
      <c r="G2525" s="53"/>
      <c r="H2525" s="192"/>
      <c r="I2525" s="64"/>
    </row>
    <row r="2526" spans="1:9" s="3" customFormat="1">
      <c r="A2526" s="221"/>
      <c r="B2526" s="5"/>
      <c r="C2526" s="33"/>
      <c r="D2526" s="75"/>
      <c r="E2526" s="58"/>
      <c r="F2526" s="6"/>
      <c r="G2526" s="54"/>
      <c r="H2526" s="6"/>
      <c r="I2526" s="64"/>
    </row>
    <row r="2527" spans="1:9" s="3" customFormat="1">
      <c r="A2527" s="221"/>
      <c r="B2527" s="9"/>
      <c r="C2527" s="10"/>
      <c r="D2527" s="55"/>
      <c r="E2527" s="59"/>
      <c r="F2527" s="192"/>
      <c r="G2527" s="53"/>
      <c r="H2527" s="192"/>
      <c r="I2527" s="64"/>
    </row>
    <row r="2528" spans="1:9" s="3" customFormat="1">
      <c r="A2528" s="221"/>
      <c r="B2528" s="11"/>
      <c r="C2528" s="34"/>
      <c r="D2528" s="76"/>
      <c r="E2528" s="59"/>
      <c r="F2528" s="192"/>
      <c r="G2528" s="53"/>
      <c r="H2528" s="192"/>
      <c r="I2528" s="64"/>
    </row>
    <row r="2529" spans="1:9" s="3" customFormat="1">
      <c r="A2529" s="221"/>
      <c r="B2529" s="5"/>
      <c r="C2529" s="33"/>
      <c r="D2529" s="75"/>
      <c r="E2529" s="58"/>
      <c r="F2529" s="6"/>
      <c r="G2529" s="54"/>
      <c r="H2529" s="6"/>
      <c r="I2529" s="64"/>
    </row>
    <row r="2530" spans="1:9" s="12" customFormat="1">
      <c r="A2530" s="221"/>
      <c r="B2530" s="9"/>
      <c r="C2530" s="10"/>
      <c r="D2530" s="55"/>
      <c r="E2530" s="59"/>
      <c r="F2530" s="14"/>
      <c r="G2530" s="55"/>
      <c r="H2530" s="14"/>
      <c r="I2530" s="65"/>
    </row>
    <row r="2531" spans="1:9" s="3" customFormat="1">
      <c r="A2531" s="221"/>
      <c r="B2531" s="5"/>
      <c r="C2531" s="33"/>
      <c r="D2531" s="75"/>
      <c r="E2531" s="58"/>
      <c r="F2531" s="6"/>
      <c r="G2531" s="54"/>
      <c r="H2531" s="6"/>
      <c r="I2531" s="64"/>
    </row>
    <row r="2532" spans="1:9" s="3" customFormat="1">
      <c r="A2532" s="221"/>
      <c r="B2532" s="5"/>
      <c r="C2532" s="33"/>
      <c r="D2532" s="75"/>
      <c r="E2532" s="58"/>
      <c r="F2532" s="13"/>
      <c r="G2532" s="56"/>
      <c r="H2532" s="13"/>
      <c r="I2532" s="64"/>
    </row>
    <row r="2533" spans="1:9" s="3" customFormat="1">
      <c r="A2533" s="221"/>
      <c r="B2533" s="9"/>
      <c r="C2533" s="10"/>
      <c r="D2533" s="55"/>
      <c r="E2533" s="58"/>
      <c r="F2533" s="192"/>
      <c r="G2533" s="53"/>
      <c r="H2533" s="192"/>
      <c r="I2533" s="64"/>
    </row>
    <row r="2534" spans="1:9" s="3" customFormat="1">
      <c r="A2534" s="221"/>
      <c r="B2534" s="9"/>
      <c r="C2534" s="10"/>
      <c r="D2534" s="55"/>
      <c r="E2534" s="58"/>
      <c r="F2534" s="192"/>
      <c r="G2534" s="53"/>
      <c r="H2534" s="192"/>
      <c r="I2534" s="64"/>
    </row>
    <row r="2535" spans="1:9" s="3" customFormat="1">
      <c r="A2535" s="221"/>
      <c r="B2535" s="9"/>
      <c r="C2535" s="10"/>
      <c r="D2535" s="55"/>
      <c r="E2535" s="59"/>
      <c r="F2535" s="192"/>
      <c r="G2535" s="53"/>
      <c r="H2535" s="192"/>
      <c r="I2535" s="64"/>
    </row>
    <row r="2536" spans="1:9" s="3" customFormat="1">
      <c r="A2536" s="221"/>
      <c r="B2536" s="9"/>
      <c r="C2536" s="10"/>
      <c r="D2536" s="55"/>
      <c r="E2536" s="59"/>
      <c r="F2536" s="192"/>
      <c r="G2536" s="53"/>
      <c r="H2536" s="192"/>
      <c r="I2536" s="64"/>
    </row>
    <row r="2537" spans="1:9" s="3" customFormat="1">
      <c r="A2537" s="221"/>
      <c r="B2537" s="11"/>
      <c r="C2537" s="34"/>
      <c r="D2537" s="76"/>
      <c r="E2537" s="59"/>
      <c r="F2537" s="192"/>
      <c r="G2537" s="53"/>
      <c r="H2537" s="192"/>
      <c r="I2537" s="64"/>
    </row>
    <row r="2538" spans="1:9" s="3" customFormat="1">
      <c r="A2538" s="221"/>
      <c r="B2538" s="5"/>
      <c r="C2538" s="33"/>
      <c r="D2538" s="75"/>
      <c r="E2538" s="58"/>
      <c r="F2538" s="6"/>
      <c r="G2538" s="54"/>
      <c r="H2538" s="6"/>
      <c r="I2538" s="64"/>
    </row>
    <row r="2539" spans="1:9" s="3" customFormat="1">
      <c r="A2539" s="221"/>
      <c r="B2539" s="11"/>
      <c r="C2539" s="34"/>
      <c r="D2539" s="76"/>
      <c r="E2539" s="59"/>
      <c r="F2539" s="192"/>
      <c r="G2539" s="53"/>
      <c r="H2539" s="192"/>
      <c r="I2539" s="64"/>
    </row>
    <row r="2540" spans="1:9" s="3" customFormat="1">
      <c r="A2540" s="221"/>
      <c r="B2540" s="9"/>
      <c r="C2540" s="10"/>
      <c r="D2540" s="55"/>
      <c r="E2540" s="59"/>
      <c r="F2540" s="192"/>
      <c r="G2540" s="53"/>
      <c r="H2540" s="192"/>
      <c r="I2540" s="64"/>
    </row>
    <row r="2541" spans="1:9" s="3" customFormat="1">
      <c r="A2541" s="221"/>
      <c r="B2541" s="11"/>
      <c r="C2541" s="34"/>
      <c r="D2541" s="76"/>
      <c r="E2541" s="59"/>
      <c r="F2541" s="192"/>
      <c r="G2541" s="53"/>
      <c r="H2541" s="192"/>
      <c r="I2541" s="64"/>
    </row>
    <row r="2542" spans="1:9" s="3" customFormat="1">
      <c r="A2542" s="221"/>
      <c r="B2542" s="5"/>
      <c r="C2542" s="33"/>
      <c r="D2542" s="75"/>
      <c r="E2542" s="58"/>
      <c r="F2542" s="6"/>
      <c r="G2542" s="54"/>
      <c r="H2542" s="6"/>
      <c r="I2542" s="64"/>
    </row>
    <row r="2543" spans="1:9" s="3" customFormat="1">
      <c r="A2543" s="221"/>
      <c r="B2543" s="9"/>
      <c r="C2543" s="10"/>
      <c r="D2543" s="55"/>
      <c r="E2543" s="59"/>
      <c r="F2543" s="192"/>
      <c r="G2543" s="53"/>
      <c r="H2543" s="192"/>
      <c r="I2543" s="64"/>
    </row>
    <row r="2544" spans="1:9" s="3" customFormat="1">
      <c r="A2544" s="221"/>
      <c r="B2544" s="5"/>
      <c r="C2544" s="33"/>
      <c r="D2544" s="75"/>
      <c r="E2544" s="58"/>
      <c r="F2544" s="6"/>
      <c r="G2544" s="54"/>
      <c r="H2544" s="6"/>
      <c r="I2544" s="64"/>
    </row>
    <row r="2545" spans="1:9" s="3" customFormat="1">
      <c r="A2545" s="221"/>
      <c r="B2545" s="5"/>
      <c r="C2545" s="33"/>
      <c r="D2545" s="75"/>
      <c r="E2545" s="58"/>
      <c r="F2545" s="6"/>
      <c r="G2545" s="54"/>
      <c r="H2545" s="6"/>
      <c r="I2545" s="64"/>
    </row>
    <row r="2546" spans="1:9" s="3" customFormat="1">
      <c r="A2546" s="221"/>
      <c r="B2546" s="5"/>
      <c r="C2546" s="33"/>
      <c r="D2546" s="75"/>
      <c r="E2546" s="58"/>
      <c r="F2546" s="192"/>
      <c r="G2546" s="53"/>
      <c r="H2546" s="192"/>
      <c r="I2546" s="64"/>
    </row>
    <row r="2547" spans="1:9" s="3" customFormat="1">
      <c r="A2547" s="221"/>
      <c r="B2547" s="9"/>
      <c r="C2547" s="10"/>
      <c r="D2547" s="55"/>
      <c r="E2547" s="58"/>
      <c r="F2547" s="192"/>
      <c r="G2547" s="53"/>
      <c r="H2547" s="192"/>
      <c r="I2547" s="64"/>
    </row>
    <row r="2548" spans="1:9" s="3" customFormat="1">
      <c r="A2548" s="221"/>
      <c r="B2548" s="9"/>
      <c r="C2548" s="10"/>
      <c r="D2548" s="55"/>
      <c r="E2548" s="62"/>
      <c r="F2548" s="192"/>
      <c r="G2548" s="53"/>
      <c r="H2548" s="192"/>
      <c r="I2548" s="64"/>
    </row>
    <row r="2549" spans="1:9" s="2" customFormat="1">
      <c r="A2549" s="221"/>
      <c r="B2549" s="19"/>
      <c r="C2549" s="10"/>
      <c r="D2549" s="55"/>
      <c r="E2549" s="60"/>
      <c r="F2549" s="6"/>
      <c r="G2549" s="54"/>
      <c r="H2549" s="6"/>
      <c r="I2549" s="70"/>
    </row>
    <row r="2550" spans="1:9" s="2" customFormat="1">
      <c r="A2550" s="221"/>
      <c r="B2550" s="9"/>
      <c r="C2550" s="10"/>
      <c r="D2550" s="55"/>
      <c r="E2550" s="59"/>
      <c r="F2550" s="192"/>
      <c r="G2550" s="53"/>
      <c r="H2550" s="192"/>
      <c r="I2550" s="70"/>
    </row>
    <row r="2551" spans="1:9" s="2" customFormat="1">
      <c r="A2551" s="221"/>
      <c r="B2551" s="11"/>
      <c r="C2551" s="34"/>
      <c r="D2551" s="76"/>
      <c r="E2551" s="59"/>
      <c r="F2551" s="6"/>
      <c r="G2551" s="54"/>
      <c r="H2551" s="6"/>
      <c r="I2551" s="70"/>
    </row>
    <row r="2552" spans="1:9" s="2" customFormat="1">
      <c r="A2552" s="221"/>
      <c r="B2552" s="5" t="s">
        <v>46</v>
      </c>
      <c r="C2552" s="33">
        <v>458</v>
      </c>
      <c r="D2552" s="75"/>
      <c r="E2552" s="58"/>
      <c r="F2552" s="6"/>
      <c r="G2552" s="54"/>
      <c r="H2552" s="6"/>
      <c r="I2552" s="70"/>
    </row>
    <row r="2553" spans="1:9" s="2" customFormat="1">
      <c r="A2553" s="221"/>
      <c r="B2553" s="11" t="s">
        <v>47</v>
      </c>
      <c r="C2553" s="34">
        <v>458</v>
      </c>
      <c r="D2553" s="76"/>
      <c r="E2553" s="58"/>
      <c r="F2553" s="6"/>
      <c r="G2553" s="54"/>
      <c r="H2553" s="6"/>
      <c r="I2553" s="70"/>
    </row>
    <row r="2554" spans="1:9" s="2" customFormat="1">
      <c r="A2554" s="221"/>
      <c r="B2554" s="9" t="s">
        <v>48</v>
      </c>
      <c r="C2554" s="10">
        <v>458</v>
      </c>
      <c r="D2554" s="55"/>
      <c r="E2554" s="59"/>
      <c r="F2554" s="192"/>
      <c r="G2554" s="53"/>
      <c r="H2554" s="192"/>
      <c r="I2554" s="70"/>
    </row>
    <row r="2555" spans="1:9">
      <c r="B2555" s="11" t="s">
        <v>49</v>
      </c>
      <c r="C2555" s="34">
        <v>458</v>
      </c>
      <c r="D2555" s="76"/>
      <c r="E2555" s="59"/>
    </row>
    <row r="2556" spans="1:9">
      <c r="B2556" s="5" t="s">
        <v>46</v>
      </c>
      <c r="C2556" s="33">
        <v>458</v>
      </c>
      <c r="D2556" s="75"/>
      <c r="E2556" s="58"/>
    </row>
    <row r="2557" spans="1:9">
      <c r="B2557" s="11" t="s">
        <v>47</v>
      </c>
      <c r="C2557" s="34">
        <v>458</v>
      </c>
      <c r="D2557" s="76"/>
      <c r="E2557" s="58"/>
    </row>
    <row r="2558" spans="1:9">
      <c r="B2558" s="9" t="s">
        <v>50</v>
      </c>
      <c r="C2558" s="10">
        <v>458</v>
      </c>
      <c r="D2558" s="55"/>
      <c r="E2558" s="59"/>
    </row>
    <row r="2559" spans="1:9">
      <c r="B2559" s="5" t="s">
        <v>51</v>
      </c>
      <c r="C2559" s="33">
        <v>458</v>
      </c>
      <c r="D2559" s="75"/>
      <c r="E2559" s="58"/>
    </row>
    <row r="2560" spans="1:9">
      <c r="B2560" s="5" t="s">
        <v>52</v>
      </c>
      <c r="C2560" s="33">
        <v>458</v>
      </c>
      <c r="D2560" s="75"/>
      <c r="E2560" s="58"/>
    </row>
    <row r="2561" spans="2:8">
      <c r="B2561" s="5" t="s">
        <v>53</v>
      </c>
      <c r="C2561" s="33">
        <v>458</v>
      </c>
      <c r="D2561" s="75"/>
    </row>
    <row r="2562" spans="2:8">
      <c r="B2562" s="245"/>
      <c r="C2562" s="2"/>
      <c r="D2562" s="77"/>
      <c r="F2562" s="191"/>
      <c r="G2562" s="59"/>
      <c r="H2562" s="191"/>
    </row>
    <row r="2563" spans="2:8">
      <c r="B2563" s="20"/>
      <c r="C2563" s="21"/>
      <c r="D2563" s="78"/>
      <c r="E2563" s="22"/>
      <c r="F2563" s="191"/>
      <c r="G2563" s="59"/>
      <c r="H2563" s="191"/>
    </row>
    <row r="2564" spans="2:8">
      <c r="B2564" s="20"/>
      <c r="C2564" s="23"/>
      <c r="D2564" s="79"/>
      <c r="E2564" s="22"/>
      <c r="F2564" s="191"/>
      <c r="G2564" s="59"/>
      <c r="H2564" s="191"/>
    </row>
    <row r="2565" spans="2:8">
      <c r="B2565" s="24"/>
      <c r="C2565" s="23"/>
      <c r="D2565" s="79"/>
      <c r="E2565" s="22"/>
      <c r="F2565" s="191"/>
      <c r="G2565" s="59"/>
      <c r="H2565" s="191"/>
    </row>
    <row r="2566" spans="2:8">
      <c r="B2566" s="24"/>
      <c r="C2566" s="21"/>
      <c r="D2566" s="78"/>
      <c r="E2566" s="22"/>
      <c r="F2566" s="191"/>
      <c r="G2566" s="59"/>
      <c r="H2566" s="191"/>
    </row>
    <row r="2567" spans="2:8">
      <c r="B2567" s="24"/>
      <c r="C2567" s="21"/>
      <c r="D2567" s="78"/>
      <c r="E2567" s="22"/>
      <c r="F2567" s="191"/>
      <c r="G2567" s="59"/>
      <c r="H2567" s="191"/>
    </row>
    <row r="2568" spans="2:8">
      <c r="B2568" s="24"/>
      <c r="C2568" s="21"/>
      <c r="D2568" s="78"/>
      <c r="E2568" s="22"/>
      <c r="F2568" s="191"/>
      <c r="G2568" s="59"/>
      <c r="H2568" s="191"/>
    </row>
    <row r="2569" spans="2:8">
      <c r="B2569" s="20"/>
      <c r="C2569" s="26"/>
      <c r="D2569" s="80"/>
      <c r="E2569" s="28"/>
      <c r="F2569" s="191"/>
      <c r="G2569" s="59"/>
      <c r="H2569" s="191"/>
    </row>
    <row r="2570" spans="2:8">
      <c r="B2570" s="24"/>
      <c r="C2570" s="21"/>
      <c r="D2570" s="78"/>
      <c r="E2570" s="22"/>
      <c r="F2570" s="191"/>
      <c r="G2570" s="59"/>
      <c r="H2570" s="191"/>
    </row>
    <row r="2571" spans="2:8">
      <c r="B2571" s="24"/>
      <c r="C2571" s="21"/>
      <c r="D2571" s="78"/>
      <c r="E2571" s="22"/>
      <c r="F2571" s="191"/>
      <c r="G2571" s="59"/>
      <c r="H2571" s="191"/>
    </row>
    <row r="2572" spans="2:8">
      <c r="C2572" s="21"/>
      <c r="D2572" s="78"/>
      <c r="E2572" s="22"/>
      <c r="F2572" s="191"/>
      <c r="G2572" s="59"/>
      <c r="H2572" s="191"/>
    </row>
    <row r="2573" spans="2:8">
      <c r="B2573" s="24"/>
      <c r="C2573" s="21"/>
      <c r="D2573" s="78"/>
      <c r="E2573" s="22"/>
      <c r="F2573" s="191"/>
      <c r="G2573" s="59"/>
      <c r="H2573" s="191"/>
    </row>
    <row r="2574" spans="2:8">
      <c r="B2574" s="20"/>
      <c r="C2574" s="26"/>
      <c r="D2574" s="80"/>
      <c r="E2574" s="28"/>
      <c r="F2574" s="191"/>
      <c r="G2574" s="59"/>
      <c r="H2574" s="191"/>
    </row>
    <row r="2575" spans="2:8">
      <c r="B2575" s="24"/>
      <c r="C2575" s="27"/>
      <c r="D2575" s="81"/>
      <c r="E2575" s="28"/>
      <c r="F2575" s="191"/>
      <c r="G2575" s="59"/>
      <c r="H2575" s="191"/>
    </row>
    <row r="2576" spans="2:8">
      <c r="B2576" s="24"/>
      <c r="C2576" s="21"/>
      <c r="D2576" s="78"/>
      <c r="E2576" s="22"/>
      <c r="F2576" s="191"/>
      <c r="G2576" s="59"/>
      <c r="H2576" s="191"/>
    </row>
    <row r="2577" spans="2:8">
      <c r="B2577" s="24"/>
      <c r="C2577" s="21"/>
      <c r="D2577" s="78"/>
      <c r="E2577" s="22"/>
      <c r="F2577" s="191"/>
      <c r="G2577" s="59"/>
      <c r="H2577" s="191"/>
    </row>
    <row r="2578" spans="2:8">
      <c r="B2578" s="20"/>
      <c r="C2578" s="23"/>
      <c r="D2578" s="79"/>
      <c r="E2578" s="22"/>
      <c r="F2578" s="191"/>
      <c r="G2578" s="59"/>
      <c r="H2578" s="191"/>
    </row>
    <row r="2579" spans="2:8">
      <c r="B2579" s="24"/>
      <c r="C2579" s="21"/>
      <c r="D2579" s="78"/>
      <c r="E2579" s="22"/>
      <c r="F2579" s="191"/>
      <c r="G2579" s="59"/>
      <c r="H2579" s="191"/>
    </row>
    <row r="2580" spans="2:8">
      <c r="B2580" s="24"/>
      <c r="C2580" s="21"/>
      <c r="D2580" s="78"/>
      <c r="E2580" s="22"/>
      <c r="F2580" s="191"/>
      <c r="G2580" s="59"/>
      <c r="H2580" s="191"/>
    </row>
    <row r="2581" spans="2:8">
      <c r="B2581" s="24"/>
      <c r="C2581" s="21"/>
      <c r="D2581" s="78"/>
      <c r="E2581" s="22"/>
      <c r="F2581" s="191"/>
      <c r="G2581" s="59"/>
      <c r="H2581" s="191"/>
    </row>
    <row r="2582" spans="2:8">
      <c r="B2582" s="24"/>
      <c r="C2582" s="21"/>
      <c r="D2582" s="78"/>
      <c r="E2582" s="22"/>
      <c r="F2582" s="191"/>
      <c r="G2582" s="59"/>
      <c r="H2582" s="191"/>
    </row>
    <row r="2583" spans="2:8">
      <c r="B2583" s="20"/>
      <c r="C2583" s="26"/>
      <c r="D2583" s="80"/>
      <c r="E2583" s="28"/>
      <c r="F2583" s="191"/>
      <c r="G2583" s="59"/>
      <c r="H2583" s="191"/>
    </row>
    <row r="2584" spans="2:8">
      <c r="B2584" s="24"/>
      <c r="C2584" s="26"/>
      <c r="D2584" s="80"/>
      <c r="E2584" s="28"/>
      <c r="F2584" s="191"/>
      <c r="G2584" s="59"/>
      <c r="H2584" s="191"/>
    </row>
    <row r="2585" spans="2:8">
      <c r="B2585" s="24"/>
      <c r="C2585" s="21"/>
      <c r="D2585" s="78"/>
      <c r="E2585" s="22"/>
      <c r="F2585" s="191"/>
      <c r="G2585" s="59"/>
      <c r="H2585" s="191"/>
    </row>
    <row r="2586" spans="2:8">
      <c r="B2586" s="29"/>
      <c r="C2586" s="23"/>
      <c r="D2586" s="79"/>
      <c r="E2586" s="22"/>
      <c r="F2586" s="191"/>
      <c r="G2586" s="59"/>
      <c r="H2586" s="191"/>
    </row>
    <row r="2587" spans="2:8">
      <c r="B2587" s="30"/>
      <c r="C2587" s="21"/>
      <c r="D2587" s="78"/>
      <c r="E2587" s="22"/>
      <c r="F2587" s="191"/>
      <c r="G2587" s="59"/>
      <c r="H2587" s="191"/>
    </row>
    <row r="2588" spans="2:8">
      <c r="B2588" s="30"/>
      <c r="C2588" s="21"/>
      <c r="D2588" s="78"/>
      <c r="E2588" s="22"/>
      <c r="F2588" s="191"/>
      <c r="G2588" s="59"/>
      <c r="H2588" s="191"/>
    </row>
    <row r="2589" spans="2:8">
      <c r="B2589" s="20"/>
      <c r="C2589" s="23"/>
      <c r="D2589" s="79"/>
      <c r="E2589" s="22"/>
      <c r="F2589" s="191"/>
      <c r="G2589" s="59"/>
      <c r="H2589" s="191"/>
    </row>
    <row r="2590" spans="2:8">
      <c r="B2590" s="24"/>
      <c r="C2590" s="23"/>
      <c r="D2590" s="79"/>
      <c r="E2590" s="22"/>
      <c r="F2590" s="191"/>
      <c r="G2590" s="59"/>
      <c r="H2590" s="191"/>
    </row>
    <row r="2591" spans="2:8">
      <c r="B2591" s="24"/>
      <c r="C2591" s="21"/>
      <c r="D2591" s="78"/>
      <c r="E2591" s="22"/>
      <c r="F2591" s="191"/>
      <c r="G2591" s="59"/>
      <c r="H2591" s="191"/>
    </row>
    <row r="2592" spans="2:8">
      <c r="B2592" s="24"/>
      <c r="C2592" s="21"/>
      <c r="D2592" s="78"/>
      <c r="E2592" s="22"/>
      <c r="F2592" s="191"/>
      <c r="G2592" s="59"/>
      <c r="H2592" s="191"/>
    </row>
    <row r="2593" spans="1:9" s="31" customFormat="1">
      <c r="A2593" s="221"/>
      <c r="B2593" s="20"/>
      <c r="C2593" s="23"/>
      <c r="D2593" s="79"/>
      <c r="E2593" s="22"/>
      <c r="F2593" s="191"/>
      <c r="G2593" s="59"/>
      <c r="H2593" s="191"/>
      <c r="I2593" s="72"/>
    </row>
    <row r="2594" spans="1:9">
      <c r="B2594" s="24"/>
      <c r="C2594" s="23"/>
      <c r="D2594" s="79"/>
      <c r="E2594" s="22"/>
      <c r="F2594" s="191"/>
      <c r="G2594" s="59"/>
      <c r="H2594" s="191"/>
    </row>
    <row r="2595" spans="1:9">
      <c r="B2595" s="24"/>
      <c r="C2595" s="23"/>
      <c r="D2595" s="79"/>
      <c r="E2595" s="22"/>
      <c r="F2595" s="191"/>
      <c r="G2595" s="59"/>
      <c r="H2595" s="191"/>
    </row>
    <row r="2596" spans="1:9">
      <c r="B2596" s="24"/>
      <c r="C2596" s="21"/>
      <c r="D2596" s="78"/>
      <c r="E2596" s="22"/>
      <c r="F2596" s="191"/>
      <c r="G2596" s="59"/>
      <c r="H2596" s="191"/>
    </row>
    <row r="2597" spans="1:9">
      <c r="B2597" s="24"/>
      <c r="C2597" s="21"/>
      <c r="D2597" s="78"/>
      <c r="E2597" s="22"/>
      <c r="F2597" s="191"/>
      <c r="G2597" s="59"/>
      <c r="H2597" s="191"/>
    </row>
    <row r="2598" spans="1:9">
      <c r="B2598" s="20"/>
      <c r="C2598" s="23"/>
      <c r="D2598" s="79"/>
      <c r="E2598" s="22"/>
      <c r="F2598" s="191"/>
      <c r="G2598" s="59"/>
      <c r="H2598" s="191"/>
    </row>
    <row r="2599" spans="1:9">
      <c r="B2599" s="24"/>
      <c r="C2599" s="21"/>
      <c r="D2599" s="78"/>
      <c r="E2599" s="22"/>
      <c r="F2599" s="191"/>
      <c r="G2599" s="59"/>
      <c r="H2599" s="191"/>
    </row>
    <row r="2600" spans="1:9">
      <c r="B2600" s="20"/>
      <c r="C2600" s="23"/>
      <c r="D2600" s="79"/>
      <c r="E2600" s="22"/>
      <c r="F2600" s="191"/>
      <c r="G2600" s="59"/>
      <c r="H2600" s="191"/>
    </row>
    <row r="2601" spans="1:9">
      <c r="B2601" s="24"/>
      <c r="C2601" s="21"/>
      <c r="D2601" s="78"/>
      <c r="E2601" s="22"/>
      <c r="F2601" s="191"/>
      <c r="G2601" s="59"/>
      <c r="H2601" s="191"/>
    </row>
    <row r="2602" spans="1:9">
      <c r="B2602" s="24"/>
      <c r="C2602" s="21"/>
      <c r="D2602" s="78"/>
      <c r="E2602" s="22"/>
      <c r="F2602" s="191"/>
      <c r="G2602" s="59"/>
      <c r="H2602" s="191"/>
    </row>
    <row r="2603" spans="1:9">
      <c r="B2603" s="20"/>
      <c r="C2603" s="23"/>
      <c r="D2603" s="79"/>
      <c r="E2603" s="22"/>
      <c r="F2603" s="191"/>
      <c r="G2603" s="59"/>
      <c r="H2603" s="191"/>
    </row>
    <row r="2604" spans="1:9">
      <c r="B2604" s="24"/>
      <c r="C2604" s="21"/>
      <c r="D2604" s="78"/>
      <c r="E2604" s="22"/>
      <c r="F2604" s="191"/>
      <c r="G2604" s="59"/>
      <c r="H2604" s="191"/>
    </row>
    <row r="2605" spans="1:9">
      <c r="B2605" s="24"/>
      <c r="C2605" s="21"/>
      <c r="D2605" s="78"/>
      <c r="E2605" s="22"/>
      <c r="F2605" s="191"/>
      <c r="G2605" s="59"/>
      <c r="H2605" s="191"/>
    </row>
    <row r="2606" spans="1:9">
      <c r="B2606" s="24"/>
      <c r="C2606" s="21"/>
      <c r="D2606" s="78"/>
      <c r="E2606" s="22"/>
      <c r="F2606" s="191"/>
      <c r="G2606" s="59"/>
      <c r="H2606" s="191"/>
    </row>
    <row r="2607" spans="1:9">
      <c r="B2607" s="20"/>
      <c r="C2607" s="23"/>
      <c r="D2607" s="79"/>
      <c r="E2607" s="22"/>
      <c r="F2607" s="191"/>
      <c r="G2607" s="59"/>
      <c r="H2607" s="191"/>
    </row>
    <row r="2608" spans="1:9">
      <c r="B2608" s="24"/>
      <c r="C2608" s="21"/>
      <c r="D2608" s="78"/>
      <c r="E2608" s="22"/>
      <c r="F2608" s="191"/>
      <c r="G2608" s="59"/>
      <c r="H2608" s="191"/>
    </row>
    <row r="2609" spans="2:8">
      <c r="B2609" s="20"/>
      <c r="C2609" s="25"/>
      <c r="D2609" s="22"/>
      <c r="E2609" s="22"/>
      <c r="F2609" s="191"/>
      <c r="G2609" s="59"/>
      <c r="H2609" s="191"/>
    </row>
    <row r="2610" spans="2:8">
      <c r="B2610" s="24"/>
      <c r="C2610" s="32"/>
      <c r="D2610" s="82"/>
      <c r="E2610" s="22"/>
      <c r="F2610" s="191"/>
      <c r="G2610" s="59"/>
      <c r="H2610" s="191"/>
    </row>
  </sheetData>
  <mergeCells count="19">
    <mergeCell ref="F1393:G1393"/>
    <mergeCell ref="F1395:G1395"/>
    <mergeCell ref="A12:I12"/>
    <mergeCell ref="F8:F10"/>
    <mergeCell ref="G8:G10"/>
    <mergeCell ref="I6:I10"/>
    <mergeCell ref="C8:C10"/>
    <mergeCell ref="D8:D10"/>
    <mergeCell ref="B3:J3"/>
    <mergeCell ref="B4:J4"/>
    <mergeCell ref="I2:K2"/>
    <mergeCell ref="A13:K13"/>
    <mergeCell ref="E8:E10"/>
    <mergeCell ref="A6:A10"/>
    <mergeCell ref="B6:B10"/>
    <mergeCell ref="C6:G7"/>
    <mergeCell ref="H6:H10"/>
    <mergeCell ref="J6:J10"/>
    <mergeCell ref="K6:K10"/>
  </mergeCells>
  <printOptions horizontalCentered="1"/>
  <pageMargins left="0.15748031496062992" right="0" top="0.59055118110236227" bottom="0.59055118110236227" header="0.23622047244094491" footer="0.11811023622047245"/>
  <pageSetup paperSize="9" scale="61" fitToHeight="40" orientation="portrait" r:id="rId1"/>
  <headerFooter>
    <oddFooter>&amp;C&amp;P</oddFooter>
  </headerFooter>
  <rowBreaks count="1" manualBreakCount="1">
    <brk id="13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PFSE 2015-2018</vt:lpstr>
      <vt:lpstr>'PFSE 2015-2018'!Print_Area</vt:lpstr>
      <vt:lpstr>'PFSE 2015-2018'!Print_Titles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rujitchisv</dc:creator>
  <cp:lastModifiedBy>ionescuali</cp:lastModifiedBy>
  <cp:lastPrinted>2017-11-21T13:24:37Z</cp:lastPrinted>
  <dcterms:created xsi:type="dcterms:W3CDTF">2015-10-16T11:29:14Z</dcterms:created>
  <dcterms:modified xsi:type="dcterms:W3CDTF">2017-11-21T13:33:18Z</dcterms:modified>
</cp:coreProperties>
</file>