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7400" windowHeight="12585"/>
  </bookViews>
  <sheets>
    <sheet name="rom" sheetId="5" r:id="rId1"/>
    <sheet name="rus" sheetId="6" r:id="rId2"/>
  </sheets>
  <calcPr calcId="145621"/>
</workbook>
</file>

<file path=xl/calcChain.xml><?xml version="1.0" encoding="utf-8"?>
<calcChain xmlns="http://schemas.openxmlformats.org/spreadsheetml/2006/main">
  <c r="I9" i="6" l="1"/>
  <c r="J15" i="6" s="1"/>
  <c r="L19" i="6"/>
  <c r="K19" i="6"/>
  <c r="L18" i="6"/>
  <c r="K18" i="6"/>
  <c r="L17" i="6"/>
  <c r="K17" i="6"/>
  <c r="L16" i="6"/>
  <c r="K16" i="6"/>
  <c r="L15" i="6"/>
  <c r="K15" i="6"/>
  <c r="L14" i="6"/>
  <c r="K14" i="6"/>
  <c r="L13" i="6"/>
  <c r="K13" i="6"/>
  <c r="L12" i="6"/>
  <c r="K12" i="6"/>
  <c r="L11" i="6"/>
  <c r="K11" i="6"/>
  <c r="L10" i="6"/>
  <c r="K10" i="6"/>
  <c r="O9" i="6"/>
  <c r="P19" i="6" s="1"/>
  <c r="M9" i="6"/>
  <c r="N12" i="6" s="1"/>
  <c r="G9" i="6"/>
  <c r="H14" i="6" s="1"/>
  <c r="E9" i="6"/>
  <c r="F19" i="6" s="1"/>
  <c r="C9" i="6"/>
  <c r="D14" i="6" s="1"/>
  <c r="P7" i="6"/>
  <c r="N7" i="6"/>
  <c r="D7" i="6"/>
  <c r="C7" i="6"/>
  <c r="J16" i="6" l="1"/>
  <c r="J17" i="6"/>
  <c r="J10" i="6"/>
  <c r="J18" i="6"/>
  <c r="J11" i="6"/>
  <c r="J19" i="6"/>
  <c r="J12" i="6"/>
  <c r="J13" i="6"/>
  <c r="K9" i="6"/>
  <c r="K7" i="6" s="1"/>
  <c r="I7" i="6"/>
  <c r="L7" i="6" s="1"/>
  <c r="J14" i="6"/>
  <c r="O7" i="6"/>
  <c r="E7" i="6"/>
  <c r="G7" i="6"/>
  <c r="M7" i="6"/>
  <c r="L9" i="6"/>
  <c r="F10" i="6"/>
  <c r="P10" i="6"/>
  <c r="F11" i="6"/>
  <c r="P11" i="6"/>
  <c r="F12" i="6"/>
  <c r="P12" i="6"/>
  <c r="F13" i="6"/>
  <c r="F14" i="6"/>
  <c r="H15" i="6"/>
  <c r="D16" i="6"/>
  <c r="H16" i="6"/>
  <c r="N16" i="6"/>
  <c r="D17" i="6"/>
  <c r="H17" i="6"/>
  <c r="D18" i="6"/>
  <c r="H18" i="6"/>
  <c r="D19" i="6"/>
  <c r="H19" i="6"/>
  <c r="N19" i="6"/>
  <c r="D10" i="6"/>
  <c r="H10" i="6"/>
  <c r="N10" i="6"/>
  <c r="D11" i="6"/>
  <c r="H11" i="6"/>
  <c r="N11" i="6"/>
  <c r="D12" i="6"/>
  <c r="H12" i="6"/>
  <c r="D13" i="6"/>
  <c r="H13" i="6"/>
  <c r="F15" i="6"/>
  <c r="F16" i="6"/>
  <c r="P16" i="6"/>
  <c r="F17" i="6"/>
  <c r="F18" i="6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O9" i="5"/>
  <c r="P19" i="5" s="1"/>
  <c r="M9" i="5"/>
  <c r="I9" i="5"/>
  <c r="J19" i="5" s="1"/>
  <c r="G9" i="5"/>
  <c r="H14" i="5" s="1"/>
  <c r="E9" i="5"/>
  <c r="F19" i="5" s="1"/>
  <c r="C9" i="5"/>
  <c r="D14" i="5" s="1"/>
  <c r="P7" i="5"/>
  <c r="N7" i="5"/>
  <c r="E7" i="5"/>
  <c r="D7" i="5"/>
  <c r="C7" i="5"/>
  <c r="J9" i="6" l="1"/>
  <c r="J7" i="6" s="1"/>
  <c r="F9" i="6"/>
  <c r="F7" i="6" s="1"/>
  <c r="H9" i="6"/>
  <c r="H7" i="6" s="1"/>
  <c r="F11" i="5"/>
  <c r="F13" i="5"/>
  <c r="F10" i="5"/>
  <c r="F12" i="5"/>
  <c r="F14" i="5"/>
  <c r="G7" i="5"/>
  <c r="H16" i="5"/>
  <c r="H15" i="5"/>
  <c r="H17" i="5"/>
  <c r="O7" i="5"/>
  <c r="N16" i="5"/>
  <c r="M7" i="5"/>
  <c r="I7" i="5"/>
  <c r="L7" i="5" s="1"/>
  <c r="L9" i="5"/>
  <c r="J10" i="5"/>
  <c r="J11" i="5"/>
  <c r="J12" i="5"/>
  <c r="J13" i="5"/>
  <c r="J14" i="5"/>
  <c r="K9" i="5"/>
  <c r="K7" i="5" s="1"/>
  <c r="P11" i="5"/>
  <c r="D17" i="5"/>
  <c r="D18" i="5"/>
  <c r="H18" i="5"/>
  <c r="D19" i="5"/>
  <c r="H19" i="5"/>
  <c r="N19" i="5"/>
  <c r="P10" i="5"/>
  <c r="P12" i="5"/>
  <c r="D16" i="5"/>
  <c r="D10" i="5"/>
  <c r="H10" i="5"/>
  <c r="N10" i="5"/>
  <c r="D11" i="5"/>
  <c r="H11" i="5"/>
  <c r="N11" i="5"/>
  <c r="D12" i="5"/>
  <c r="H12" i="5"/>
  <c r="N12" i="5"/>
  <c r="D13" i="5"/>
  <c r="H13" i="5"/>
  <c r="F15" i="5"/>
  <c r="J15" i="5"/>
  <c r="F16" i="5"/>
  <c r="J16" i="5"/>
  <c r="P16" i="5"/>
  <c r="F17" i="5"/>
  <c r="J17" i="5"/>
  <c r="F18" i="5"/>
  <c r="J18" i="5"/>
  <c r="J9" i="5" l="1"/>
  <c r="J7" i="5" s="1"/>
  <c r="F9" i="5"/>
  <c r="F7" i="5" s="1"/>
  <c r="H9" i="5"/>
  <c r="H7" i="5" s="1"/>
</calcChain>
</file>

<file path=xl/sharedStrings.xml><?xml version="1.0" encoding="utf-8"?>
<sst xmlns="http://schemas.openxmlformats.org/spreadsheetml/2006/main" count="101" uniqueCount="62">
  <si>
    <t>Denumire</t>
  </si>
  <si>
    <t>Cod</t>
  </si>
  <si>
    <t>P1-</t>
  </si>
  <si>
    <t>P3</t>
  </si>
  <si>
    <t>Executat</t>
  </si>
  <si>
    <t>mil. lei</t>
  </si>
  <si>
    <t>% din total</t>
  </si>
  <si>
    <t>Aprobat</t>
  </si>
  <si>
    <t>Proiect</t>
  </si>
  <si>
    <t>PROGRAM ''Sănătatea publică și serviciile medicale"</t>
  </si>
  <si>
    <t>Subprogram “Administrare a fondurilor asigurării obligatorii de asistenţă medicală”</t>
  </si>
  <si>
    <t>Subprogram “Asistenţa medicală urgentă prespitalicească”</t>
  </si>
  <si>
    <t xml:space="preserve">Subprogram “Asistenţa medicală primară” </t>
  </si>
  <si>
    <t>Subprogram “Asistenţa medicală specializată de ambulator”</t>
  </si>
  <si>
    <t>Subprogram “Asistenţa medicală spitalicească”</t>
  </si>
  <si>
    <t>Subprogram “Servicii medicale de înaltă performanţă”</t>
  </si>
  <si>
    <t>Subprogram “Îngrijiri medicale comunitare şi la domiciliu”</t>
  </si>
  <si>
    <t>Subprogram “Management al fondului de rezervă al asigurării obligatorii de asistenţă medicală”</t>
  </si>
  <si>
    <t>Subprogram “Dezvoltarea şi modernizarea instituţiilor în domeniul ocrotirii sănătăţii”</t>
  </si>
  <si>
    <t>02</t>
  </si>
  <si>
    <t>09</t>
  </si>
  <si>
    <t>05</t>
  </si>
  <si>
    <t>06</t>
  </si>
  <si>
    <t>10</t>
  </si>
  <si>
    <t>11</t>
  </si>
  <si>
    <t>08</t>
  </si>
  <si>
    <t>18</t>
  </si>
  <si>
    <t>17</t>
  </si>
  <si>
    <t>19</t>
  </si>
  <si>
    <t>Devieri 2016/2015</t>
  </si>
  <si>
    <t xml:space="preserve">% </t>
  </si>
  <si>
    <t>Subprogram “Programe naţionale şi speciale în domeniul ocrotirii sănătăţii”</t>
  </si>
  <si>
    <t xml:space="preserve">РАСХОДЫ, общая сумма </t>
  </si>
  <si>
    <t>Программа «Общественное здоровье и медицинские услуги», в том числе:</t>
  </si>
  <si>
    <t>Подпрограмма «Управление фондами обязательного медицинского страхования»</t>
  </si>
  <si>
    <t>Подпрограмма «Неотложная догоспитальная медицинская помощь»</t>
  </si>
  <si>
    <t xml:space="preserve">Подпрограмма «Первичная медицинская помощь», </t>
  </si>
  <si>
    <t>Подпрограмма «Специализированная амбулаторная медицинская помощь»</t>
  </si>
  <si>
    <t>Подпрограмма «Стационарная медицинская помощь»</t>
  </si>
  <si>
    <t>Подпрограмма «Высокоспециализированные медицинские услуги»</t>
  </si>
  <si>
    <t>Подпрограмма «Национальные и специальные программы в области здравоохранения»</t>
  </si>
  <si>
    <t>inclusiv:</t>
  </si>
  <si>
    <t>Наименование</t>
  </si>
  <si>
    <t>Код</t>
  </si>
  <si>
    <t>Исполнено</t>
  </si>
  <si>
    <t>Утверждено</t>
  </si>
  <si>
    <t>Проект</t>
  </si>
  <si>
    <t>Отклонения 2016/2015</t>
  </si>
  <si>
    <t>млн. леев</t>
  </si>
  <si>
    <t>% из итога</t>
  </si>
  <si>
    <t>в том числе:</t>
  </si>
  <si>
    <t>Подпрограмма «Развитие и модернизация учреждений системы здравоохранения»</t>
  </si>
  <si>
    <t>Подпрограмма «Управление резервным фондом обязательного медицинского страхования»</t>
  </si>
  <si>
    <t>Подпрограмма «Медицинский коммунитарный уход и уход на дому»</t>
  </si>
  <si>
    <t>Estimat</t>
  </si>
  <si>
    <t>(в % в общем объеме, отклонения +/-)</t>
  </si>
  <si>
    <t xml:space="preserve">Структура ФОМС по программам расходов
</t>
  </si>
  <si>
    <t>Таблица 2</t>
  </si>
  <si>
    <t>Tabelul 2</t>
  </si>
  <si>
    <t>CHELTUIELI, total</t>
  </si>
  <si>
    <t>Structura FAOAM pe programe de cheltuieli (% în total, devieri +/-)</t>
  </si>
  <si>
    <t>Прогноз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</si>
</sst>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164" fontId="2" fillId="0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165" fontId="2" fillId="0" borderId="1" xfId="1" applyNumberFormat="1" applyFont="1" applyFill="1" applyBorder="1"/>
    <xf numFmtId="164" fontId="2" fillId="0" borderId="11" xfId="0" applyNumberFormat="1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/>
    <xf numFmtId="165" fontId="2" fillId="0" borderId="2" xfId="1" applyNumberFormat="1" applyFont="1" applyFill="1" applyBorder="1"/>
    <xf numFmtId="165" fontId="4" fillId="0" borderId="1" xfId="1" applyNumberFormat="1" applyFont="1" applyFill="1" applyBorder="1"/>
    <xf numFmtId="164" fontId="7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0" borderId="12" xfId="0" applyFont="1" applyBorder="1"/>
    <xf numFmtId="165" fontId="2" fillId="0" borderId="13" xfId="1" applyNumberFormat="1" applyFont="1" applyFill="1" applyBorder="1"/>
    <xf numFmtId="0" fontId="2" fillId="0" borderId="6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65" fontId="2" fillId="0" borderId="7" xfId="1" applyNumberFormat="1" applyFont="1" applyFill="1" applyBorder="1"/>
    <xf numFmtId="0" fontId="2" fillId="0" borderId="8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/>
    <xf numFmtId="164" fontId="2" fillId="0" borderId="7" xfId="0" applyNumberFormat="1" applyFont="1" applyFill="1" applyBorder="1"/>
    <xf numFmtId="165" fontId="4" fillId="0" borderId="7" xfId="1" applyNumberFormat="1" applyFont="1" applyFill="1" applyBorder="1"/>
    <xf numFmtId="164" fontId="6" fillId="0" borderId="1" xfId="0" applyNumberFormat="1" applyFont="1" applyFill="1" applyBorder="1"/>
    <xf numFmtId="164" fontId="2" fillId="0" borderId="9" xfId="0" applyNumberFormat="1" applyFont="1" applyFill="1" applyBorder="1"/>
    <xf numFmtId="165" fontId="2" fillId="0" borderId="9" xfId="1" applyNumberFormat="1" applyFont="1" applyFill="1" applyBorder="1"/>
    <xf numFmtId="164" fontId="7" fillId="0" borderId="9" xfId="0" applyNumberFormat="1" applyFont="1" applyFill="1" applyBorder="1"/>
    <xf numFmtId="165" fontId="2" fillId="0" borderId="10" xfId="1" applyNumberFormat="1" applyFont="1" applyFill="1" applyBorder="1"/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/>
    <xf numFmtId="165" fontId="7" fillId="0" borderId="2" xfId="1" applyNumberFormat="1" applyFont="1" applyFill="1" applyBorder="1"/>
    <xf numFmtId="165" fontId="7" fillId="0" borderId="13" xfId="1" applyNumberFormat="1" applyFont="1" applyFill="1" applyBorder="1"/>
    <xf numFmtId="165" fontId="7" fillId="0" borderId="1" xfId="1" applyNumberFormat="1" applyFont="1" applyFill="1" applyBorder="1"/>
    <xf numFmtId="164" fontId="7" fillId="0" borderId="7" xfId="0" applyNumberFormat="1" applyFont="1" applyFill="1" applyBorder="1"/>
    <xf numFmtId="165" fontId="7" fillId="0" borderId="7" xfId="1" applyNumberFormat="1" applyFont="1" applyFill="1" applyBorder="1"/>
    <xf numFmtId="164" fontId="7" fillId="0" borderId="11" xfId="0" applyNumberFormat="1" applyFont="1" applyFill="1" applyBorder="1"/>
    <xf numFmtId="165" fontId="7" fillId="0" borderId="9" xfId="1" applyNumberFormat="1" applyFont="1" applyFill="1" applyBorder="1"/>
    <xf numFmtId="165" fontId="7" fillId="0" borderId="10" xfId="1" applyNumberFormat="1" applyFont="1" applyFill="1" applyBorder="1"/>
    <xf numFmtId="0" fontId="2" fillId="2" borderId="8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0" borderId="0" xfId="0" applyAlignment="1">
      <alignment horizontal="right" wrapText="1"/>
    </xf>
    <xf numFmtId="0" fontId="5" fillId="0" borderId="1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I11" activeCellId="3" sqref="M19 O15 M10 I11"/>
    </sheetView>
  </sheetViews>
  <sheetFormatPr defaultRowHeight="15" x14ac:dyDescent="0.25"/>
  <cols>
    <col min="1" max="1" width="28.7109375" customWidth="1"/>
    <col min="2" max="2" width="5" customWidth="1"/>
    <col min="3" max="3" width="7.28515625" customWidth="1"/>
    <col min="4" max="4" width="6.85546875" customWidth="1"/>
    <col min="5" max="5" width="7.85546875" customWidth="1"/>
    <col min="6" max="6" width="7.28515625" customWidth="1"/>
    <col min="7" max="9" width="6.85546875" customWidth="1"/>
    <col min="10" max="10" width="6.7109375" customWidth="1"/>
    <col min="11" max="11" width="5.85546875" customWidth="1"/>
    <col min="12" max="12" width="6.7109375" customWidth="1"/>
    <col min="13" max="13" width="7.140625" customWidth="1"/>
    <col min="14" max="14" width="6.85546875" customWidth="1"/>
    <col min="15" max="15" width="7.140625" customWidth="1"/>
    <col min="16" max="16" width="7.5703125" customWidth="1"/>
  </cols>
  <sheetData>
    <row r="1" spans="1:16" x14ac:dyDescent="0.25">
      <c r="O1" s="54" t="s">
        <v>58</v>
      </c>
      <c r="P1" s="54"/>
    </row>
    <row r="2" spans="1:16" ht="15.75" x14ac:dyDescent="0.25">
      <c r="A2" s="56" t="s">
        <v>60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16.5" thickBot="1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x14ac:dyDescent="0.25">
      <c r="A4" s="49" t="s">
        <v>0</v>
      </c>
      <c r="B4" s="15" t="s">
        <v>1</v>
      </c>
      <c r="C4" s="52">
        <v>2013</v>
      </c>
      <c r="D4" s="52"/>
      <c r="E4" s="52">
        <v>2014</v>
      </c>
      <c r="F4" s="52"/>
      <c r="G4" s="53">
        <v>2015</v>
      </c>
      <c r="H4" s="53"/>
      <c r="I4" s="53">
        <v>2016</v>
      </c>
      <c r="J4" s="53"/>
      <c r="K4" s="47" t="s">
        <v>29</v>
      </c>
      <c r="L4" s="47"/>
      <c r="M4" s="52">
        <v>2017</v>
      </c>
      <c r="N4" s="52"/>
      <c r="O4" s="52">
        <v>2018</v>
      </c>
      <c r="P4" s="57"/>
    </row>
    <row r="5" spans="1:16" x14ac:dyDescent="0.25">
      <c r="A5" s="50"/>
      <c r="B5" s="14" t="s">
        <v>2</v>
      </c>
      <c r="C5" s="45" t="s">
        <v>4</v>
      </c>
      <c r="D5" s="45"/>
      <c r="E5" s="45" t="s">
        <v>4</v>
      </c>
      <c r="F5" s="45"/>
      <c r="G5" s="64" t="s">
        <v>7</v>
      </c>
      <c r="H5" s="64"/>
      <c r="I5" s="45" t="s">
        <v>8</v>
      </c>
      <c r="J5" s="45"/>
      <c r="K5" s="48"/>
      <c r="L5" s="48"/>
      <c r="M5" s="45" t="s">
        <v>54</v>
      </c>
      <c r="N5" s="45"/>
      <c r="O5" s="45" t="s">
        <v>54</v>
      </c>
      <c r="P5" s="46"/>
    </row>
    <row r="6" spans="1:16" ht="28.5" customHeight="1" thickBot="1" x14ac:dyDescent="0.3">
      <c r="A6" s="51"/>
      <c r="B6" s="1" t="s">
        <v>3</v>
      </c>
      <c r="C6" s="8" t="s">
        <v>5</v>
      </c>
      <c r="D6" s="9" t="s">
        <v>6</v>
      </c>
      <c r="E6" s="8" t="s">
        <v>5</v>
      </c>
      <c r="F6" s="9" t="s">
        <v>6</v>
      </c>
      <c r="G6" s="8" t="s">
        <v>5</v>
      </c>
      <c r="H6" s="9" t="s">
        <v>6</v>
      </c>
      <c r="I6" s="8" t="s">
        <v>5</v>
      </c>
      <c r="J6" s="9" t="s">
        <v>6</v>
      </c>
      <c r="K6" s="8" t="s">
        <v>5</v>
      </c>
      <c r="L6" s="9" t="s">
        <v>30</v>
      </c>
      <c r="M6" s="8" t="s">
        <v>5</v>
      </c>
      <c r="N6" s="9" t="s">
        <v>6</v>
      </c>
      <c r="O6" s="8" t="s">
        <v>5</v>
      </c>
      <c r="P6" s="24" t="s">
        <v>6</v>
      </c>
    </row>
    <row r="7" spans="1:16" x14ac:dyDescent="0.25">
      <c r="A7" s="17" t="s">
        <v>59</v>
      </c>
      <c r="B7" s="2"/>
      <c r="C7" s="10">
        <f>C9</f>
        <v>4226.2</v>
      </c>
      <c r="D7" s="11">
        <f t="shared" ref="D7:H7" si="0">D9</f>
        <v>1</v>
      </c>
      <c r="E7" s="10">
        <f t="shared" si="0"/>
        <v>4679.5</v>
      </c>
      <c r="F7" s="11">
        <f t="shared" si="0"/>
        <v>1</v>
      </c>
      <c r="G7" s="10">
        <f t="shared" si="0"/>
        <v>5260.0999999999995</v>
      </c>
      <c r="H7" s="11">
        <f t="shared" si="0"/>
        <v>1</v>
      </c>
      <c r="I7" s="10">
        <f>I9</f>
        <v>5838.4999999999991</v>
      </c>
      <c r="J7" s="11">
        <f t="shared" ref="J7:P7" si="1">J9</f>
        <v>1</v>
      </c>
      <c r="K7" s="10">
        <f t="shared" si="1"/>
        <v>578.4000000000002</v>
      </c>
      <c r="L7" s="11">
        <f>I7/G7</f>
        <v>1.1099598866941693</v>
      </c>
      <c r="M7" s="25">
        <f t="shared" si="1"/>
        <v>6269</v>
      </c>
      <c r="N7" s="11">
        <f t="shared" si="1"/>
        <v>1</v>
      </c>
      <c r="O7" s="25">
        <f t="shared" si="1"/>
        <v>6722.3</v>
      </c>
      <c r="P7" s="18">
        <f t="shared" si="1"/>
        <v>1</v>
      </c>
    </row>
    <row r="8" spans="1:16" x14ac:dyDescent="0.25">
      <c r="A8" s="34" t="s">
        <v>41</v>
      </c>
      <c r="B8" s="3"/>
      <c r="C8" s="4"/>
      <c r="D8" s="4"/>
      <c r="E8" s="4"/>
      <c r="F8" s="6"/>
      <c r="G8" s="4"/>
      <c r="H8" s="6"/>
      <c r="I8" s="4"/>
      <c r="J8" s="4"/>
      <c r="K8" s="4"/>
      <c r="L8" s="4"/>
      <c r="M8" s="4"/>
      <c r="N8" s="4"/>
      <c r="O8" s="4"/>
      <c r="P8" s="26"/>
    </row>
    <row r="9" spans="1:16" ht="25.5" x14ac:dyDescent="0.25">
      <c r="A9" s="19" t="s">
        <v>9</v>
      </c>
      <c r="B9" s="14">
        <v>80</v>
      </c>
      <c r="C9" s="4">
        <f>C10+C11+C12+C13+C14+C15+C16+C17+C18+C19</f>
        <v>4226.2</v>
      </c>
      <c r="D9" s="12">
        <v>1</v>
      </c>
      <c r="E9" s="4">
        <f t="shared" ref="E9:H9" si="2">E10+E11+E12+E13+E14+E15+E16+E17+E18+E19</f>
        <v>4679.5</v>
      </c>
      <c r="F9" s="6">
        <f t="shared" si="2"/>
        <v>1</v>
      </c>
      <c r="G9" s="4">
        <f t="shared" si="2"/>
        <v>5260.0999999999995</v>
      </c>
      <c r="H9" s="6">
        <f t="shared" si="2"/>
        <v>1</v>
      </c>
      <c r="I9" s="4">
        <f>I10+I11+I12+I13+I14+I15+I16+I17+I18+I19</f>
        <v>5838.4999999999991</v>
      </c>
      <c r="J9" s="6">
        <f t="shared" ref="J9:O9" si="3">J10+J11+J12+J13+J14+J15+J16+J17+J18+J19</f>
        <v>1</v>
      </c>
      <c r="K9" s="4">
        <f t="shared" si="3"/>
        <v>578.4000000000002</v>
      </c>
      <c r="L9" s="6">
        <f>I9/G9</f>
        <v>1.1099598866941693</v>
      </c>
      <c r="M9" s="4">
        <f t="shared" si="3"/>
        <v>6269</v>
      </c>
      <c r="N9" s="12">
        <v>1</v>
      </c>
      <c r="O9" s="4">
        <f t="shared" si="3"/>
        <v>6722.3</v>
      </c>
      <c r="P9" s="27">
        <v>1</v>
      </c>
    </row>
    <row r="10" spans="1:16" ht="38.25" x14ac:dyDescent="0.25">
      <c r="A10" s="19" t="s">
        <v>10</v>
      </c>
      <c r="B10" s="5" t="s">
        <v>19</v>
      </c>
      <c r="C10" s="4">
        <v>49.4</v>
      </c>
      <c r="D10" s="6">
        <f>C10/C9</f>
        <v>1.1688987743126213E-2</v>
      </c>
      <c r="E10" s="4">
        <v>59.5</v>
      </c>
      <c r="F10" s="6">
        <f>E10/E9</f>
        <v>1.2715033657442034E-2</v>
      </c>
      <c r="G10" s="4">
        <v>72.8</v>
      </c>
      <c r="H10" s="6">
        <f>G10/G9</f>
        <v>1.3840041063858102E-2</v>
      </c>
      <c r="I10" s="13">
        <v>80.599999999999994</v>
      </c>
      <c r="J10" s="6">
        <f>I10/I9</f>
        <v>1.380491564614199E-2</v>
      </c>
      <c r="K10" s="4">
        <f>I10-G10</f>
        <v>7.7999999999999972</v>
      </c>
      <c r="L10" s="6">
        <f>I10/G10</f>
        <v>1.1071428571428572</v>
      </c>
      <c r="M10" s="13">
        <v>87.8</v>
      </c>
      <c r="N10" s="6">
        <f>M10/M9</f>
        <v>1.4005423512521932E-2</v>
      </c>
      <c r="O10" s="13">
        <v>94.1</v>
      </c>
      <c r="P10" s="21">
        <f>O10/O9</f>
        <v>1.3998185144965264E-2</v>
      </c>
    </row>
    <row r="11" spans="1:16" ht="30.75" customHeight="1" x14ac:dyDescent="0.25">
      <c r="A11" s="20" t="s">
        <v>11</v>
      </c>
      <c r="B11" s="16" t="s">
        <v>20</v>
      </c>
      <c r="C11" s="4">
        <v>333.7</v>
      </c>
      <c r="D11" s="6">
        <f>C11/C9</f>
        <v>7.8959822062372814E-2</v>
      </c>
      <c r="E11" s="4">
        <v>358.8</v>
      </c>
      <c r="F11" s="6">
        <f>E11/E9</f>
        <v>7.6674858425045414E-2</v>
      </c>
      <c r="G11" s="4">
        <v>404.5</v>
      </c>
      <c r="H11" s="6">
        <f>G11/G9</f>
        <v>7.6899678713332448E-2</v>
      </c>
      <c r="I11" s="13">
        <v>456.6</v>
      </c>
      <c r="J11" s="6">
        <f>I11/I9</f>
        <v>7.8205018412263447E-2</v>
      </c>
      <c r="K11" s="4">
        <f t="shared" ref="K11:K19" si="4">I11-G11</f>
        <v>52.100000000000023</v>
      </c>
      <c r="L11" s="6">
        <f t="shared" ref="L11:L19" si="5">I11/G11</f>
        <v>1.1288009888751547</v>
      </c>
      <c r="M11" s="13">
        <v>491.9</v>
      </c>
      <c r="N11" s="6">
        <f>M11/M9</f>
        <v>7.8465464986441219E-2</v>
      </c>
      <c r="O11" s="13">
        <v>527.4</v>
      </c>
      <c r="P11" s="21">
        <f>O11/O9</f>
        <v>7.8455290599943467E-2</v>
      </c>
    </row>
    <row r="12" spans="1:16" ht="25.5" x14ac:dyDescent="0.25">
      <c r="A12" s="20" t="s">
        <v>12</v>
      </c>
      <c r="B12" s="16" t="s">
        <v>21</v>
      </c>
      <c r="C12" s="4">
        <v>1161.4000000000001</v>
      </c>
      <c r="D12" s="6">
        <f>C12/C9</f>
        <v>0.2748095215560078</v>
      </c>
      <c r="E12" s="4">
        <v>1342.8</v>
      </c>
      <c r="F12" s="6">
        <f>E12/E9</f>
        <v>0.28695373437333049</v>
      </c>
      <c r="G12" s="4">
        <v>1580</v>
      </c>
      <c r="H12" s="6">
        <f>G12/G9</f>
        <v>0.30037451759472256</v>
      </c>
      <c r="I12" s="13">
        <v>1794.6</v>
      </c>
      <c r="J12" s="6">
        <f>I12/I9</f>
        <v>0.30737346921298281</v>
      </c>
      <c r="K12" s="4">
        <f t="shared" si="4"/>
        <v>214.59999999999991</v>
      </c>
      <c r="L12" s="6">
        <f t="shared" si="5"/>
        <v>1.1358227848101266</v>
      </c>
      <c r="M12" s="13">
        <v>1945.7</v>
      </c>
      <c r="N12" s="6">
        <f>M12/M9</f>
        <v>0.31036847982134314</v>
      </c>
      <c r="O12" s="13">
        <v>2086.4</v>
      </c>
      <c r="P12" s="21">
        <f>O12/O9</f>
        <v>0.31036996266158906</v>
      </c>
    </row>
    <row r="13" spans="1:16" ht="29.25" customHeight="1" x14ac:dyDescent="0.25">
      <c r="A13" s="20" t="s">
        <v>13</v>
      </c>
      <c r="B13" s="16" t="s">
        <v>22</v>
      </c>
      <c r="C13" s="4">
        <v>289.8</v>
      </c>
      <c r="D13" s="6">
        <f>C13/C9</f>
        <v>6.8572239837206006E-2</v>
      </c>
      <c r="E13" s="4">
        <v>329.5</v>
      </c>
      <c r="F13" s="6">
        <f>E13/E9</f>
        <v>7.04135057164227E-2</v>
      </c>
      <c r="G13" s="4">
        <v>360</v>
      </c>
      <c r="H13" s="6">
        <f>G13/G9</f>
        <v>6.8439763502595008E-2</v>
      </c>
      <c r="I13" s="13">
        <v>386.5</v>
      </c>
      <c r="J13" s="6">
        <f>I13/I9</f>
        <v>6.6198509891239196E-2</v>
      </c>
      <c r="K13" s="4">
        <f t="shared" si="4"/>
        <v>26.5</v>
      </c>
      <c r="L13" s="6">
        <f t="shared" si="5"/>
        <v>1.0736111111111111</v>
      </c>
      <c r="M13" s="13">
        <v>413.9</v>
      </c>
      <c r="N13" s="12">
        <v>7.0000000000000007E-2</v>
      </c>
      <c r="O13" s="13">
        <v>443.8</v>
      </c>
      <c r="P13" s="27">
        <v>7.0000000000000007E-2</v>
      </c>
    </row>
    <row r="14" spans="1:16" ht="25.5" x14ac:dyDescent="0.25">
      <c r="A14" s="20" t="s">
        <v>14</v>
      </c>
      <c r="B14" s="16" t="s">
        <v>23</v>
      </c>
      <c r="C14" s="4">
        <v>2007.2</v>
      </c>
      <c r="D14" s="6">
        <f>C14/C9</f>
        <v>0.47494202829965454</v>
      </c>
      <c r="E14" s="4">
        <v>2195.4</v>
      </c>
      <c r="F14" s="6">
        <f>E14/E9</f>
        <v>0.46915268725291165</v>
      </c>
      <c r="G14" s="4">
        <v>2387.1</v>
      </c>
      <c r="H14" s="6">
        <f>G14/G9</f>
        <v>0.45381266515845708</v>
      </c>
      <c r="I14" s="13">
        <v>2733.5</v>
      </c>
      <c r="J14" s="6">
        <f>I14/I9</f>
        <v>0.46818532157232173</v>
      </c>
      <c r="K14" s="4">
        <f t="shared" si="4"/>
        <v>346.40000000000009</v>
      </c>
      <c r="L14" s="6">
        <f t="shared" si="5"/>
        <v>1.1451133174144359</v>
      </c>
      <c r="M14" s="13">
        <v>2888.1</v>
      </c>
      <c r="N14" s="6">
        <v>0.46</v>
      </c>
      <c r="O14" s="13">
        <v>3096.9</v>
      </c>
      <c r="P14" s="21">
        <v>0.46</v>
      </c>
    </row>
    <row r="15" spans="1:16" ht="25.5" x14ac:dyDescent="0.25">
      <c r="A15" s="20" t="s">
        <v>15</v>
      </c>
      <c r="B15" s="16" t="s">
        <v>24</v>
      </c>
      <c r="C15" s="4">
        <v>159.1</v>
      </c>
      <c r="D15" s="12">
        <v>3.6999999999999998E-2</v>
      </c>
      <c r="E15" s="4">
        <v>166.9</v>
      </c>
      <c r="F15" s="6">
        <f>E15/E9</f>
        <v>3.5666203654236568E-2</v>
      </c>
      <c r="G15" s="4">
        <v>160</v>
      </c>
      <c r="H15" s="6">
        <f>G15/G9</f>
        <v>3.0417672667820007E-2</v>
      </c>
      <c r="I15" s="13">
        <v>168.2</v>
      </c>
      <c r="J15" s="6">
        <f>I15/I9</f>
        <v>2.8808769375695816E-2</v>
      </c>
      <c r="K15" s="4">
        <f t="shared" si="4"/>
        <v>8.1999999999999886</v>
      </c>
      <c r="L15" s="6">
        <f t="shared" si="5"/>
        <v>1.05125</v>
      </c>
      <c r="M15" s="13">
        <v>185.1</v>
      </c>
      <c r="N15" s="6">
        <v>2.9000000000000001E-2</v>
      </c>
      <c r="O15" s="13">
        <v>198.5</v>
      </c>
      <c r="P15" s="21">
        <v>2.9000000000000001E-2</v>
      </c>
    </row>
    <row r="16" spans="1:16" ht="25.5" x14ac:dyDescent="0.25">
      <c r="A16" s="20" t="s">
        <v>16</v>
      </c>
      <c r="B16" s="16" t="s">
        <v>25</v>
      </c>
      <c r="C16" s="4">
        <v>4.7</v>
      </c>
      <c r="D16" s="6">
        <f>C16/C9</f>
        <v>1.112110169892575E-3</v>
      </c>
      <c r="E16" s="4">
        <v>6.4</v>
      </c>
      <c r="F16" s="6">
        <f>E16/E9</f>
        <v>1.3676674858425046E-3</v>
      </c>
      <c r="G16" s="4">
        <v>8</v>
      </c>
      <c r="H16" s="6">
        <f>G16/G9</f>
        <v>1.5208836333910002E-3</v>
      </c>
      <c r="I16" s="13">
        <v>8.8000000000000007</v>
      </c>
      <c r="J16" s="6">
        <f>I16/I9</f>
        <v>1.5072364477177361E-3</v>
      </c>
      <c r="K16" s="4">
        <f t="shared" si="4"/>
        <v>0.80000000000000071</v>
      </c>
      <c r="L16" s="6">
        <f t="shared" si="5"/>
        <v>1.1000000000000001</v>
      </c>
      <c r="M16" s="13">
        <v>9.1999999999999993</v>
      </c>
      <c r="N16" s="6">
        <f>M16/M9</f>
        <v>1.4675386824054872E-3</v>
      </c>
      <c r="O16" s="13">
        <v>9.9</v>
      </c>
      <c r="P16" s="21">
        <f>O16/O9</f>
        <v>1.4727102331047409E-3</v>
      </c>
    </row>
    <row r="17" spans="1:16" ht="40.5" customHeight="1" x14ac:dyDescent="0.25">
      <c r="A17" s="19" t="s">
        <v>31</v>
      </c>
      <c r="B17" s="5" t="s">
        <v>26</v>
      </c>
      <c r="C17" s="7">
        <v>29.9</v>
      </c>
      <c r="D17" s="6">
        <f>C17/C9</f>
        <v>7.0749136339974443E-3</v>
      </c>
      <c r="E17" s="4">
        <v>27.6</v>
      </c>
      <c r="F17" s="6">
        <f>E17/E9</f>
        <v>5.8980660326958013E-3</v>
      </c>
      <c r="G17" s="4">
        <v>50.8</v>
      </c>
      <c r="H17" s="6">
        <f>G17/G9</f>
        <v>9.6576110720328519E-3</v>
      </c>
      <c r="I17" s="13">
        <v>56.9</v>
      </c>
      <c r="J17" s="6">
        <f>I17/I9</f>
        <v>9.7456538494476337E-3</v>
      </c>
      <c r="K17" s="4">
        <f t="shared" si="4"/>
        <v>6.1000000000000014</v>
      </c>
      <c r="L17" s="6">
        <f t="shared" si="5"/>
        <v>1.1200787401574803</v>
      </c>
      <c r="M17" s="13">
        <v>61.8</v>
      </c>
      <c r="N17" s="6">
        <v>8.9999999999999993E-3</v>
      </c>
      <c r="O17" s="13">
        <v>66.3</v>
      </c>
      <c r="P17" s="21">
        <v>8.9999999999999993E-3</v>
      </c>
    </row>
    <row r="18" spans="1:16" ht="40.5" customHeight="1" x14ac:dyDescent="0.25">
      <c r="A18" s="19" t="s">
        <v>17</v>
      </c>
      <c r="B18" s="5" t="s">
        <v>27</v>
      </c>
      <c r="C18" s="4">
        <v>52.8</v>
      </c>
      <c r="D18" s="6">
        <f>C18/C9</f>
        <v>1.2493492972410203E-2</v>
      </c>
      <c r="E18" s="4">
        <v>3.3</v>
      </c>
      <c r="F18" s="6">
        <f>E18/E9</f>
        <v>7.0520354738754139E-4</v>
      </c>
      <c r="G18" s="4">
        <v>75.7</v>
      </c>
      <c r="H18" s="6">
        <f>G18/G9</f>
        <v>1.4391361380962342E-2</v>
      </c>
      <c r="I18" s="13">
        <v>56.9</v>
      </c>
      <c r="J18" s="6">
        <f>I18/I9</f>
        <v>9.7456538494476337E-3</v>
      </c>
      <c r="K18" s="4">
        <f t="shared" si="4"/>
        <v>-18.800000000000004</v>
      </c>
      <c r="L18" s="6">
        <f t="shared" si="5"/>
        <v>0.75165125495376484</v>
      </c>
      <c r="M18" s="13">
        <v>61.8</v>
      </c>
      <c r="N18" s="6">
        <v>8.9999999999999993E-3</v>
      </c>
      <c r="O18" s="13">
        <v>66.3</v>
      </c>
      <c r="P18" s="21">
        <v>8.9999999999999993E-3</v>
      </c>
    </row>
    <row r="19" spans="1:16" ht="39" thickBot="1" x14ac:dyDescent="0.3">
      <c r="A19" s="22" t="s">
        <v>18</v>
      </c>
      <c r="B19" s="23" t="s">
        <v>28</v>
      </c>
      <c r="C19" s="29">
        <v>138.19999999999999</v>
      </c>
      <c r="D19" s="30">
        <f>C19/C9</f>
        <v>3.2700771378543374E-2</v>
      </c>
      <c r="E19" s="29">
        <v>189.3</v>
      </c>
      <c r="F19" s="30">
        <f>E19/E9</f>
        <v>4.0453039854685333E-2</v>
      </c>
      <c r="G19" s="29">
        <v>161.19999999999999</v>
      </c>
      <c r="H19" s="30">
        <f>G19/G9</f>
        <v>3.0645805212828656E-2</v>
      </c>
      <c r="I19" s="31">
        <v>95.9</v>
      </c>
      <c r="J19" s="30">
        <f>I19/I9</f>
        <v>1.6425451742742146E-2</v>
      </c>
      <c r="K19" s="29">
        <f t="shared" si="4"/>
        <v>-65.299999999999983</v>
      </c>
      <c r="L19" s="30">
        <f t="shared" si="5"/>
        <v>0.5949131513647643</v>
      </c>
      <c r="M19" s="31">
        <v>123.7</v>
      </c>
      <c r="N19" s="30">
        <f>M19/M9</f>
        <v>1.9732014675386825E-2</v>
      </c>
      <c r="O19" s="31">
        <v>132.69999999999999</v>
      </c>
      <c r="P19" s="32">
        <f>O19/O9</f>
        <v>1.9740267467979706E-2</v>
      </c>
    </row>
  </sheetData>
  <mergeCells count="17">
    <mergeCell ref="O1:P1"/>
    <mergeCell ref="A3:P3"/>
    <mergeCell ref="A2:P2"/>
    <mergeCell ref="M4:N4"/>
    <mergeCell ref="O4:P4"/>
    <mergeCell ref="O5:P5"/>
    <mergeCell ref="K4:L5"/>
    <mergeCell ref="A4:A6"/>
    <mergeCell ref="C4:D4"/>
    <mergeCell ref="E4:F4"/>
    <mergeCell ref="G4:H4"/>
    <mergeCell ref="I4:J4"/>
    <mergeCell ref="C5:D5"/>
    <mergeCell ref="E5:F5"/>
    <mergeCell ref="G5:H5"/>
    <mergeCell ref="I5:J5"/>
    <mergeCell ref="M5:N5"/>
  </mergeCells>
  <pageMargins left="0.7" right="0.49" top="0.57999999999999996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V9" sqref="V9"/>
    </sheetView>
  </sheetViews>
  <sheetFormatPr defaultRowHeight="15" x14ac:dyDescent="0.25"/>
  <cols>
    <col min="1" max="1" width="29" customWidth="1"/>
    <col min="2" max="2" width="5" customWidth="1"/>
    <col min="3" max="3" width="7.28515625" customWidth="1"/>
    <col min="4" max="4" width="6.85546875" customWidth="1"/>
    <col min="5" max="5" width="7.85546875" customWidth="1"/>
    <col min="6" max="6" width="7.28515625" customWidth="1"/>
    <col min="7" max="9" width="6.85546875" customWidth="1"/>
    <col min="10" max="10" width="6.7109375" customWidth="1"/>
    <col min="11" max="11" width="5.85546875" customWidth="1"/>
    <col min="12" max="12" width="6.7109375" customWidth="1"/>
    <col min="13" max="13" width="7.140625" customWidth="1"/>
    <col min="14" max="14" width="6.85546875" customWidth="1"/>
    <col min="15" max="15" width="7.140625" customWidth="1"/>
    <col min="16" max="16" width="7.5703125" customWidth="1"/>
  </cols>
  <sheetData>
    <row r="1" spans="1:20" x14ac:dyDescent="0.25">
      <c r="O1" s="58" t="s">
        <v>57</v>
      </c>
      <c r="P1" s="58"/>
    </row>
    <row r="2" spans="1:20" ht="21" customHeight="1" x14ac:dyDescent="0.25">
      <c r="A2" s="59" t="s">
        <v>56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20" ht="15.75" customHeight="1" thickBot="1" x14ac:dyDescent="0.3">
      <c r="A3" s="61" t="s">
        <v>55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20" x14ac:dyDescent="0.25">
      <c r="A4" s="49" t="s">
        <v>42</v>
      </c>
      <c r="B4" s="15" t="s">
        <v>43</v>
      </c>
      <c r="C4" s="52">
        <v>2013</v>
      </c>
      <c r="D4" s="52"/>
      <c r="E4" s="52">
        <v>2014</v>
      </c>
      <c r="F4" s="52"/>
      <c r="G4" s="53">
        <v>2015</v>
      </c>
      <c r="H4" s="53"/>
      <c r="I4" s="53">
        <v>2016</v>
      </c>
      <c r="J4" s="53"/>
      <c r="K4" s="47" t="s">
        <v>47</v>
      </c>
      <c r="L4" s="47"/>
      <c r="M4" s="52">
        <v>2017</v>
      </c>
      <c r="N4" s="52"/>
      <c r="O4" s="52">
        <v>2018</v>
      </c>
      <c r="P4" s="57"/>
    </row>
    <row r="5" spans="1:20" x14ac:dyDescent="0.25">
      <c r="A5" s="50"/>
      <c r="B5" s="14" t="s">
        <v>2</v>
      </c>
      <c r="C5" s="45" t="s">
        <v>44</v>
      </c>
      <c r="D5" s="45"/>
      <c r="E5" s="45" t="s">
        <v>44</v>
      </c>
      <c r="F5" s="45"/>
      <c r="G5" s="64" t="s">
        <v>45</v>
      </c>
      <c r="H5" s="64"/>
      <c r="I5" s="62" t="s">
        <v>46</v>
      </c>
      <c r="J5" s="65"/>
      <c r="K5" s="48"/>
      <c r="L5" s="48"/>
      <c r="M5" s="62" t="s">
        <v>61</v>
      </c>
      <c r="N5" s="65"/>
      <c r="O5" s="62" t="s">
        <v>61</v>
      </c>
      <c r="P5" s="63"/>
    </row>
    <row r="6" spans="1:20" ht="28.5" customHeight="1" thickBot="1" x14ac:dyDescent="0.3">
      <c r="A6" s="51"/>
      <c r="B6" s="1" t="s">
        <v>3</v>
      </c>
      <c r="C6" s="9" t="s">
        <v>48</v>
      </c>
      <c r="D6" s="9" t="s">
        <v>49</v>
      </c>
      <c r="E6" s="9" t="s">
        <v>48</v>
      </c>
      <c r="F6" s="9" t="s">
        <v>49</v>
      </c>
      <c r="G6" s="9" t="s">
        <v>48</v>
      </c>
      <c r="H6" s="9" t="s">
        <v>49</v>
      </c>
      <c r="I6" s="9" t="s">
        <v>48</v>
      </c>
      <c r="J6" s="9" t="s">
        <v>49</v>
      </c>
      <c r="K6" s="9" t="s">
        <v>48</v>
      </c>
      <c r="L6" s="9" t="s">
        <v>30</v>
      </c>
      <c r="M6" s="9" t="s">
        <v>48</v>
      </c>
      <c r="N6" s="9" t="s">
        <v>49</v>
      </c>
      <c r="O6" s="9" t="s">
        <v>48</v>
      </c>
      <c r="P6" s="24" t="s">
        <v>49</v>
      </c>
      <c r="R6" s="44"/>
      <c r="S6" s="44"/>
      <c r="T6" s="44"/>
    </row>
    <row r="7" spans="1:20" x14ac:dyDescent="0.25">
      <c r="A7" s="17" t="s">
        <v>32</v>
      </c>
      <c r="B7" s="2"/>
      <c r="C7" s="25">
        <f>C9</f>
        <v>4226.2</v>
      </c>
      <c r="D7" s="35">
        <f t="shared" ref="D7:H7" si="0">D9</f>
        <v>1</v>
      </c>
      <c r="E7" s="25">
        <f t="shared" si="0"/>
        <v>4679.5</v>
      </c>
      <c r="F7" s="35">
        <f t="shared" si="0"/>
        <v>1</v>
      </c>
      <c r="G7" s="25">
        <f t="shared" si="0"/>
        <v>5260.0999999999995</v>
      </c>
      <c r="H7" s="35">
        <f t="shared" si="0"/>
        <v>1</v>
      </c>
      <c r="I7" s="10">
        <f>I9</f>
        <v>5838.4999999999991</v>
      </c>
      <c r="J7" s="11">
        <f t="shared" ref="J7" si="1">J9</f>
        <v>1</v>
      </c>
      <c r="K7" s="25">
        <f t="shared" ref="K7:P7" si="2">K9</f>
        <v>578.4000000000002</v>
      </c>
      <c r="L7" s="35">
        <f>I7/G7</f>
        <v>1.1099598866941693</v>
      </c>
      <c r="M7" s="25">
        <f t="shared" si="2"/>
        <v>6269</v>
      </c>
      <c r="N7" s="35">
        <f t="shared" si="2"/>
        <v>1</v>
      </c>
      <c r="O7" s="25">
        <f t="shared" si="2"/>
        <v>6722.3</v>
      </c>
      <c r="P7" s="36">
        <f t="shared" si="2"/>
        <v>1</v>
      </c>
      <c r="R7" s="44"/>
      <c r="S7" s="44"/>
      <c r="T7" s="44"/>
    </row>
    <row r="8" spans="1:20" x14ac:dyDescent="0.25">
      <c r="A8" s="33" t="s">
        <v>50</v>
      </c>
      <c r="B8" s="3"/>
      <c r="C8" s="13"/>
      <c r="D8" s="13"/>
      <c r="E8" s="13"/>
      <c r="F8" s="37"/>
      <c r="G8" s="13"/>
      <c r="H8" s="37"/>
      <c r="I8" s="4"/>
      <c r="J8" s="4"/>
      <c r="K8" s="13"/>
      <c r="L8" s="13"/>
      <c r="M8" s="13"/>
      <c r="N8" s="13"/>
      <c r="O8" s="13"/>
      <c r="P8" s="38"/>
      <c r="R8" s="44"/>
      <c r="S8" s="44"/>
      <c r="T8" s="44"/>
    </row>
    <row r="9" spans="1:20" ht="38.25" x14ac:dyDescent="0.25">
      <c r="A9" s="19" t="s">
        <v>33</v>
      </c>
      <c r="B9" s="14">
        <v>80</v>
      </c>
      <c r="C9" s="13">
        <f>C10+C11+C12+C13+C14+C15+C16+C17+C18+C19</f>
        <v>4226.2</v>
      </c>
      <c r="D9" s="37">
        <v>1</v>
      </c>
      <c r="E9" s="13">
        <f t="shared" ref="E9:H9" si="3">E10+E11+E12+E13+E14+E15+E16+E17+E18+E19</f>
        <v>4679.5</v>
      </c>
      <c r="F9" s="37">
        <f t="shared" si="3"/>
        <v>1</v>
      </c>
      <c r="G9" s="13">
        <f t="shared" si="3"/>
        <v>5260.0999999999995</v>
      </c>
      <c r="H9" s="37">
        <f t="shared" si="3"/>
        <v>1</v>
      </c>
      <c r="I9" s="4">
        <f>I10+I11+I12+I13+I14+I15+I16+I17+I18+I19</f>
        <v>5838.4999999999991</v>
      </c>
      <c r="J9" s="6">
        <f t="shared" ref="J9" si="4">J10+J11+J12+J13+J14+J15+J16+J17+J18+J19</f>
        <v>1</v>
      </c>
      <c r="K9" s="13">
        <f t="shared" ref="K9:O9" si="5">K10+K11+K12+K13+K14+K15+K16+K17+K18+K19</f>
        <v>578.4000000000002</v>
      </c>
      <c r="L9" s="37">
        <f>I9/G9</f>
        <v>1.1099598866941693</v>
      </c>
      <c r="M9" s="13">
        <f t="shared" si="5"/>
        <v>6269</v>
      </c>
      <c r="N9" s="37">
        <v>1</v>
      </c>
      <c r="O9" s="13">
        <f t="shared" si="5"/>
        <v>6722.3</v>
      </c>
      <c r="P9" s="39">
        <v>1</v>
      </c>
      <c r="R9" s="44"/>
      <c r="S9" s="44"/>
      <c r="T9" s="44"/>
    </row>
    <row r="10" spans="1:20" ht="38.25" x14ac:dyDescent="0.25">
      <c r="A10" s="19" t="s">
        <v>34</v>
      </c>
      <c r="B10" s="5" t="s">
        <v>19</v>
      </c>
      <c r="C10" s="13">
        <v>49.4</v>
      </c>
      <c r="D10" s="37">
        <f>C10/C9</f>
        <v>1.1688987743126213E-2</v>
      </c>
      <c r="E10" s="13">
        <v>59.5</v>
      </c>
      <c r="F10" s="37">
        <f>E10/E9</f>
        <v>1.2715033657442034E-2</v>
      </c>
      <c r="G10" s="13">
        <v>72.8</v>
      </c>
      <c r="H10" s="37">
        <f>G10/G9</f>
        <v>1.3840041063858102E-2</v>
      </c>
      <c r="I10" s="13">
        <v>80.599999999999994</v>
      </c>
      <c r="J10" s="6">
        <f>I10/I9</f>
        <v>1.380491564614199E-2</v>
      </c>
      <c r="K10" s="13">
        <f>I10-G10</f>
        <v>7.7999999999999972</v>
      </c>
      <c r="L10" s="37">
        <f>I10/G10</f>
        <v>1.1071428571428572</v>
      </c>
      <c r="M10" s="13">
        <v>87.8</v>
      </c>
      <c r="N10" s="37">
        <f>M10/M9</f>
        <v>1.4005423512521932E-2</v>
      </c>
      <c r="O10" s="13">
        <v>94.1</v>
      </c>
      <c r="P10" s="39">
        <f>O10/O9</f>
        <v>1.3998185144965264E-2</v>
      </c>
      <c r="T10" s="44"/>
    </row>
    <row r="11" spans="1:20" ht="39" customHeight="1" x14ac:dyDescent="0.25">
      <c r="A11" s="19" t="s">
        <v>35</v>
      </c>
      <c r="B11" s="16" t="s">
        <v>20</v>
      </c>
      <c r="C11" s="13">
        <v>333.7</v>
      </c>
      <c r="D11" s="37">
        <f>C11/C9</f>
        <v>7.8959822062372814E-2</v>
      </c>
      <c r="E11" s="13">
        <v>358.8</v>
      </c>
      <c r="F11" s="37">
        <f>E11/E9</f>
        <v>7.6674858425045414E-2</v>
      </c>
      <c r="G11" s="13">
        <v>404.5</v>
      </c>
      <c r="H11" s="37">
        <f>G11/G9</f>
        <v>7.6899678713332448E-2</v>
      </c>
      <c r="I11" s="28">
        <v>456.6</v>
      </c>
      <c r="J11" s="6">
        <f>I11/I9</f>
        <v>7.8205018412263447E-2</v>
      </c>
      <c r="K11" s="13">
        <f t="shared" ref="K11:K19" si="6">I11-G11</f>
        <v>52.100000000000023</v>
      </c>
      <c r="L11" s="37">
        <f t="shared" ref="L11:L19" si="7">I11/G11</f>
        <v>1.1288009888751547</v>
      </c>
      <c r="M11" s="13">
        <v>491.9</v>
      </c>
      <c r="N11" s="37">
        <f>M11/M9</f>
        <v>7.8465464986441219E-2</v>
      </c>
      <c r="O11" s="13">
        <v>527.4</v>
      </c>
      <c r="P11" s="39">
        <f>O11/O9</f>
        <v>7.8455290599943467E-2</v>
      </c>
      <c r="T11" s="44"/>
    </row>
    <row r="12" spans="1:20" ht="25.5" x14ac:dyDescent="0.25">
      <c r="A12" s="20" t="s">
        <v>36</v>
      </c>
      <c r="B12" s="16" t="s">
        <v>21</v>
      </c>
      <c r="C12" s="13">
        <v>1161.4000000000001</v>
      </c>
      <c r="D12" s="37">
        <f>C12/C9</f>
        <v>0.2748095215560078</v>
      </c>
      <c r="E12" s="13">
        <v>1342.8</v>
      </c>
      <c r="F12" s="37">
        <f>E12/E9</f>
        <v>0.28695373437333049</v>
      </c>
      <c r="G12" s="13">
        <v>1580</v>
      </c>
      <c r="H12" s="37">
        <f>G12/G9</f>
        <v>0.30037451759472256</v>
      </c>
      <c r="I12" s="13">
        <v>1794.6</v>
      </c>
      <c r="J12" s="6">
        <f>I12/I9</f>
        <v>0.30737346921298281</v>
      </c>
      <c r="K12" s="13">
        <f t="shared" si="6"/>
        <v>214.59999999999991</v>
      </c>
      <c r="L12" s="37">
        <f t="shared" si="7"/>
        <v>1.1358227848101266</v>
      </c>
      <c r="M12" s="13">
        <v>1945.7</v>
      </c>
      <c r="N12" s="37">
        <f>M12/M9</f>
        <v>0.31036847982134314</v>
      </c>
      <c r="O12" s="13">
        <v>2086.4</v>
      </c>
      <c r="P12" s="39">
        <f>O12/O9</f>
        <v>0.31036996266158906</v>
      </c>
    </row>
    <row r="13" spans="1:20" ht="36" customHeight="1" x14ac:dyDescent="0.25">
      <c r="A13" s="20" t="s">
        <v>37</v>
      </c>
      <c r="B13" s="16" t="s">
        <v>22</v>
      </c>
      <c r="C13" s="13">
        <v>289.8</v>
      </c>
      <c r="D13" s="37">
        <f>C13/C9</f>
        <v>6.8572239837206006E-2</v>
      </c>
      <c r="E13" s="13">
        <v>329.5</v>
      </c>
      <c r="F13" s="37">
        <f>E13/E9</f>
        <v>7.04135057164227E-2</v>
      </c>
      <c r="G13" s="13">
        <v>360</v>
      </c>
      <c r="H13" s="37">
        <f>G13/G9</f>
        <v>6.8439763502595008E-2</v>
      </c>
      <c r="I13" s="13">
        <v>386.5</v>
      </c>
      <c r="J13" s="6">
        <f>I13/I9</f>
        <v>6.6198509891239196E-2</v>
      </c>
      <c r="K13" s="13">
        <f t="shared" si="6"/>
        <v>26.5</v>
      </c>
      <c r="L13" s="37">
        <f t="shared" si="7"/>
        <v>1.0736111111111111</v>
      </c>
      <c r="M13" s="13">
        <v>413.9</v>
      </c>
      <c r="N13" s="37">
        <v>7.0000000000000007E-2</v>
      </c>
      <c r="O13" s="13">
        <v>443.8</v>
      </c>
      <c r="P13" s="39">
        <v>7.0000000000000007E-2</v>
      </c>
    </row>
    <row r="14" spans="1:20" ht="29.25" customHeight="1" x14ac:dyDescent="0.25">
      <c r="A14" s="20" t="s">
        <v>38</v>
      </c>
      <c r="B14" s="16" t="s">
        <v>23</v>
      </c>
      <c r="C14" s="13">
        <v>2007.2</v>
      </c>
      <c r="D14" s="37">
        <f>C14/C9</f>
        <v>0.47494202829965454</v>
      </c>
      <c r="E14" s="13">
        <v>2195.4</v>
      </c>
      <c r="F14" s="37">
        <f>E14/E9</f>
        <v>0.46915268725291165</v>
      </c>
      <c r="G14" s="13">
        <v>2387.1</v>
      </c>
      <c r="H14" s="37">
        <f>G14/G9</f>
        <v>0.45381266515845708</v>
      </c>
      <c r="I14" s="13">
        <v>2733.5</v>
      </c>
      <c r="J14" s="6">
        <f>I14/I9</f>
        <v>0.46818532157232173</v>
      </c>
      <c r="K14" s="13">
        <f t="shared" si="6"/>
        <v>346.40000000000009</v>
      </c>
      <c r="L14" s="37">
        <f t="shared" si="7"/>
        <v>1.1451133174144359</v>
      </c>
      <c r="M14" s="13">
        <v>2888.1</v>
      </c>
      <c r="N14" s="37">
        <v>0.46</v>
      </c>
      <c r="O14" s="13">
        <v>3096.9</v>
      </c>
      <c r="P14" s="39">
        <v>0.46</v>
      </c>
    </row>
    <row r="15" spans="1:20" ht="38.25" x14ac:dyDescent="0.25">
      <c r="A15" s="20" t="s">
        <v>39</v>
      </c>
      <c r="B15" s="16" t="s">
        <v>24</v>
      </c>
      <c r="C15" s="13">
        <v>159.1</v>
      </c>
      <c r="D15" s="37">
        <v>3.6999999999999998E-2</v>
      </c>
      <c r="E15" s="13">
        <v>166.9</v>
      </c>
      <c r="F15" s="37">
        <f>E15/E9</f>
        <v>3.5666203654236568E-2</v>
      </c>
      <c r="G15" s="13">
        <v>160</v>
      </c>
      <c r="H15" s="37">
        <f>G15/G9</f>
        <v>3.0417672667820007E-2</v>
      </c>
      <c r="I15" s="13">
        <v>168.2</v>
      </c>
      <c r="J15" s="6">
        <f>I15/I9</f>
        <v>2.8808769375695816E-2</v>
      </c>
      <c r="K15" s="13">
        <f t="shared" si="6"/>
        <v>8.1999999999999886</v>
      </c>
      <c r="L15" s="37">
        <f t="shared" si="7"/>
        <v>1.05125</v>
      </c>
      <c r="M15" s="13">
        <v>185.1</v>
      </c>
      <c r="N15" s="37">
        <v>2.9000000000000001E-2</v>
      </c>
      <c r="O15" s="13">
        <v>198.5</v>
      </c>
      <c r="P15" s="39">
        <v>2.9000000000000001E-2</v>
      </c>
    </row>
    <row r="16" spans="1:20" ht="38.25" x14ac:dyDescent="0.25">
      <c r="A16" s="20" t="s">
        <v>53</v>
      </c>
      <c r="B16" s="16" t="s">
        <v>25</v>
      </c>
      <c r="C16" s="13">
        <v>4.7</v>
      </c>
      <c r="D16" s="37">
        <f>C16/C9</f>
        <v>1.112110169892575E-3</v>
      </c>
      <c r="E16" s="13">
        <v>6.4</v>
      </c>
      <c r="F16" s="37">
        <f>E16/E9</f>
        <v>1.3676674858425046E-3</v>
      </c>
      <c r="G16" s="13">
        <v>8</v>
      </c>
      <c r="H16" s="37">
        <f>G16/G9</f>
        <v>1.5208836333910002E-3</v>
      </c>
      <c r="I16" s="13">
        <v>8.8000000000000007</v>
      </c>
      <c r="J16" s="6">
        <f>I16/I9</f>
        <v>1.5072364477177361E-3</v>
      </c>
      <c r="K16" s="13">
        <f t="shared" si="6"/>
        <v>0.80000000000000071</v>
      </c>
      <c r="L16" s="37">
        <f t="shared" si="7"/>
        <v>1.1000000000000001</v>
      </c>
      <c r="M16" s="13">
        <v>9.1999999999999993</v>
      </c>
      <c r="N16" s="37">
        <f>M16/M9</f>
        <v>1.4675386824054872E-3</v>
      </c>
      <c r="O16" s="13">
        <v>9.9</v>
      </c>
      <c r="P16" s="39">
        <f>O16/O9</f>
        <v>1.4727102331047409E-3</v>
      </c>
    </row>
    <row r="17" spans="1:16" ht="40.5" customHeight="1" x14ac:dyDescent="0.25">
      <c r="A17" s="19" t="s">
        <v>40</v>
      </c>
      <c r="B17" s="5" t="s">
        <v>26</v>
      </c>
      <c r="C17" s="40">
        <v>29.9</v>
      </c>
      <c r="D17" s="37">
        <f>C17/C9</f>
        <v>7.0749136339974443E-3</v>
      </c>
      <c r="E17" s="13">
        <v>27.6</v>
      </c>
      <c r="F17" s="37">
        <f>E17/E9</f>
        <v>5.8980660326958013E-3</v>
      </c>
      <c r="G17" s="13">
        <v>50.8</v>
      </c>
      <c r="H17" s="37">
        <f>G17/G9</f>
        <v>9.6576110720328519E-3</v>
      </c>
      <c r="I17" s="13">
        <v>56.9</v>
      </c>
      <c r="J17" s="6">
        <f>I17/I9</f>
        <v>9.7456538494476337E-3</v>
      </c>
      <c r="K17" s="13">
        <f t="shared" si="6"/>
        <v>6.1000000000000014</v>
      </c>
      <c r="L17" s="37">
        <f t="shared" si="7"/>
        <v>1.1200787401574803</v>
      </c>
      <c r="M17" s="13">
        <v>61.8</v>
      </c>
      <c r="N17" s="37">
        <v>8.9999999999999993E-3</v>
      </c>
      <c r="O17" s="13">
        <v>66.3</v>
      </c>
      <c r="P17" s="39">
        <v>8.9999999999999993E-3</v>
      </c>
    </row>
    <row r="18" spans="1:16" ht="40.5" customHeight="1" x14ac:dyDescent="0.25">
      <c r="A18" s="19" t="s">
        <v>52</v>
      </c>
      <c r="B18" s="5" t="s">
        <v>27</v>
      </c>
      <c r="C18" s="13">
        <v>52.8</v>
      </c>
      <c r="D18" s="37">
        <f>C18/C9</f>
        <v>1.2493492972410203E-2</v>
      </c>
      <c r="E18" s="13">
        <v>3.3</v>
      </c>
      <c r="F18" s="37">
        <f>E18/E9</f>
        <v>7.0520354738754139E-4</v>
      </c>
      <c r="G18" s="13">
        <v>75.7</v>
      </c>
      <c r="H18" s="37">
        <f>G18/G9</f>
        <v>1.4391361380962342E-2</v>
      </c>
      <c r="I18" s="13">
        <v>56.9</v>
      </c>
      <c r="J18" s="6">
        <f>I18/I9</f>
        <v>9.7456538494476337E-3</v>
      </c>
      <c r="K18" s="13">
        <f t="shared" si="6"/>
        <v>-18.800000000000004</v>
      </c>
      <c r="L18" s="37">
        <f t="shared" si="7"/>
        <v>0.75165125495376484</v>
      </c>
      <c r="M18" s="13">
        <v>61.8</v>
      </c>
      <c r="N18" s="37">
        <v>8.9999999999999993E-3</v>
      </c>
      <c r="O18" s="13">
        <v>66.3</v>
      </c>
      <c r="P18" s="39">
        <v>8.9999999999999993E-3</v>
      </c>
    </row>
    <row r="19" spans="1:16" ht="39.75" customHeight="1" thickBot="1" x14ac:dyDescent="0.3">
      <c r="A19" s="43" t="s">
        <v>51</v>
      </c>
      <c r="B19" s="23" t="s">
        <v>28</v>
      </c>
      <c r="C19" s="31">
        <v>138.19999999999999</v>
      </c>
      <c r="D19" s="41">
        <f>C19/C9</f>
        <v>3.2700771378543374E-2</v>
      </c>
      <c r="E19" s="31">
        <v>189.3</v>
      </c>
      <c r="F19" s="41">
        <f>E19/E9</f>
        <v>4.0453039854685333E-2</v>
      </c>
      <c r="G19" s="31">
        <v>161.19999999999999</v>
      </c>
      <c r="H19" s="41">
        <f>G19/G9</f>
        <v>3.0645805212828656E-2</v>
      </c>
      <c r="I19" s="31">
        <v>95.9</v>
      </c>
      <c r="J19" s="30">
        <f>I19/I9</f>
        <v>1.6425451742742146E-2</v>
      </c>
      <c r="K19" s="31">
        <f t="shared" si="6"/>
        <v>-65.299999999999983</v>
      </c>
      <c r="L19" s="41">
        <f t="shared" si="7"/>
        <v>0.5949131513647643</v>
      </c>
      <c r="M19" s="31">
        <v>123.7</v>
      </c>
      <c r="N19" s="41">
        <f>M19/M9</f>
        <v>1.9732014675386825E-2</v>
      </c>
      <c r="O19" s="31">
        <v>132.69999999999999</v>
      </c>
      <c r="P19" s="42">
        <f>O19/O9</f>
        <v>1.9740267467979706E-2</v>
      </c>
    </row>
  </sheetData>
  <mergeCells count="17">
    <mergeCell ref="O5:P5"/>
    <mergeCell ref="K4:L5"/>
    <mergeCell ref="A4:A6"/>
    <mergeCell ref="C4:D4"/>
    <mergeCell ref="E4:F4"/>
    <mergeCell ref="G4:H4"/>
    <mergeCell ref="I4:J4"/>
    <mergeCell ref="C5:D5"/>
    <mergeCell ref="E5:F5"/>
    <mergeCell ref="G5:H5"/>
    <mergeCell ref="I5:J5"/>
    <mergeCell ref="M5:N5"/>
    <mergeCell ref="O1:P1"/>
    <mergeCell ref="A2:P2"/>
    <mergeCell ref="A3:P3"/>
    <mergeCell ref="M4:N4"/>
    <mergeCell ref="O4:P4"/>
  </mergeCells>
  <pageMargins left="0.7" right="0.49" top="0.57999999999999996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rom</vt:lpstr>
      <vt:lpstr>rus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</dc:creator>
  <cp:lastModifiedBy>Lilia Gantea</cp:lastModifiedBy>
  <cp:lastPrinted>2016-05-10T05:12:47Z</cp:lastPrinted>
  <dcterms:created xsi:type="dcterms:W3CDTF">2015-09-02T06:03:53Z</dcterms:created>
  <dcterms:modified xsi:type="dcterms:W3CDTF">2016-05-10T05:12:57Z</dcterms:modified>
</cp:coreProperties>
</file>