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95" activeTab="0"/>
  </bookViews>
  <sheets>
    <sheet name="nr.4" sheetId="1" r:id="rId1"/>
  </sheets>
  <definedNames>
    <definedName name="_xlnm.Print_Titles" localSheetId="0">'nr.4'!$6:$6</definedName>
  </definedNames>
  <calcPr fullCalcOnLoad="1"/>
</workbook>
</file>

<file path=xl/sharedStrings.xml><?xml version="1.0" encoding="utf-8"?>
<sst xmlns="http://schemas.openxmlformats.org/spreadsheetml/2006/main" count="246" uniqueCount="246">
  <si>
    <t>Denumirea</t>
  </si>
  <si>
    <t>Efectivul de
personal, unităţi</t>
  </si>
  <si>
    <t>Cod                             Org1/Org2</t>
  </si>
  <si>
    <t>01</t>
  </si>
  <si>
    <t>Servicii de stat cu destinaţie generală</t>
  </si>
  <si>
    <t>Primăria municipiului Bălţi</t>
  </si>
  <si>
    <t>Direcţia Generală Financiar-Economică</t>
  </si>
  <si>
    <t>02</t>
  </si>
  <si>
    <t>08</t>
  </si>
  <si>
    <t>Cultură, sport, tineret, culte şi odihnă</t>
  </si>
  <si>
    <t>Centrul Militar</t>
  </si>
  <si>
    <t>Org2/ 14250</t>
  </si>
  <si>
    <t>Org2/ 11273</t>
  </si>
  <si>
    <t>Biblioteca municipală "E.Coşeriu"</t>
  </si>
  <si>
    <t>Org2/ 14140</t>
  </si>
  <si>
    <t>Muzeul de Istorie şi Etnografie</t>
  </si>
  <si>
    <t>Org2/ 14141</t>
  </si>
  <si>
    <t>Pinacoteca "Antioh Cantemir"</t>
  </si>
  <si>
    <t>Org2/ 14142</t>
  </si>
  <si>
    <t>Palatul Municipal de Cultură</t>
  </si>
  <si>
    <t>Org2/ 14143</t>
  </si>
  <si>
    <t>Centrul de Cultură şi Tineret</t>
  </si>
  <si>
    <t>Org2/ 14144</t>
  </si>
  <si>
    <t>Org2/ 14145</t>
  </si>
  <si>
    <t>Org2/ 14146</t>
  </si>
  <si>
    <t>Org2/ 14147</t>
  </si>
  <si>
    <t>Org2/ 14149</t>
  </si>
  <si>
    <t>Org2/ 04178</t>
  </si>
  <si>
    <t>Org2/ 04181</t>
  </si>
  <si>
    <t>Org2/ 04182</t>
  </si>
  <si>
    <t>Org2/ 14174</t>
  </si>
  <si>
    <t>Org2/ 14275</t>
  </si>
  <si>
    <t>Org2/ 11621</t>
  </si>
  <si>
    <t>Org2/ 14170</t>
  </si>
  <si>
    <t>Casa de Creație a Copiilor</t>
  </si>
  <si>
    <t>Org2/ 14276</t>
  </si>
  <si>
    <t>Org2/ 10311</t>
  </si>
  <si>
    <t>Org2/ 14089</t>
  </si>
  <si>
    <t>09</t>
  </si>
  <si>
    <t>Org2/ 04156</t>
  </si>
  <si>
    <t>Org2/ 04157</t>
  </si>
  <si>
    <t>Org2/ 09863</t>
  </si>
  <si>
    <t>Org2/ 09867</t>
  </si>
  <si>
    <t>Org2/ 09870</t>
  </si>
  <si>
    <t>Org2/ 09872</t>
  </si>
  <si>
    <t>Org2/ 09874</t>
  </si>
  <si>
    <t>Liceul Teoretic "D.Cantemir"</t>
  </si>
  <si>
    <t>Liceul Teoretic "B.P.Hașdeu"</t>
  </si>
  <si>
    <t>Liceul Teoretic "L.Blaga"</t>
  </si>
  <si>
    <t>Liceul Teoretic "M.Lomonosov"</t>
  </si>
  <si>
    <t>Liceul Teoretic "M.Gorki"</t>
  </si>
  <si>
    <t>Liceul Teoretic "G.Coșbuc"</t>
  </si>
  <si>
    <t>Liceul Teoretic "Ștefan cel Mare"</t>
  </si>
  <si>
    <t>Liceul Teoretic "A.Pușkin"</t>
  </si>
  <si>
    <t>Liceul Teoretic "V.Alecsandri"</t>
  </si>
  <si>
    <t>Liceul Teoretic "V.Maiakovski"</t>
  </si>
  <si>
    <t>Org2/ 09877</t>
  </si>
  <si>
    <t>Org2/ 09880</t>
  </si>
  <si>
    <t>Org2/ 09873</t>
  </si>
  <si>
    <t>Gimnaziul nr.2</t>
  </si>
  <si>
    <t>Gimnaziul nr.3</t>
  </si>
  <si>
    <t>Gimnaziul nr.6</t>
  </si>
  <si>
    <t>Gimnaziul nr.7</t>
  </si>
  <si>
    <t>Gimnaziul nr.9</t>
  </si>
  <si>
    <t>Gimnaziul nr.10</t>
  </si>
  <si>
    <t>Gimnaziul nr.14</t>
  </si>
  <si>
    <t>Org2/ 09864</t>
  </si>
  <si>
    <t>Org2/ 09865</t>
  </si>
  <si>
    <t>Org2/ 09868</t>
  </si>
  <si>
    <t>Org2/ 09871</t>
  </si>
  <si>
    <t>Org2/ 04151</t>
  </si>
  <si>
    <t>Org2/ 09875</t>
  </si>
  <si>
    <t>Org2/ 14274</t>
  </si>
  <si>
    <t>Org2/ 09878</t>
  </si>
  <si>
    <t>Org2/09869</t>
  </si>
  <si>
    <t>Școala primară nr.16 s.Sadovoe</t>
  </si>
  <si>
    <t>Școala primară nr.21 "S.Vangheli"</t>
  </si>
  <si>
    <t>Org2/ 09881</t>
  </si>
  <si>
    <t>Grădinița-creșă nr.1</t>
  </si>
  <si>
    <t>Grădinița-creșă nr.2</t>
  </si>
  <si>
    <t>Grădinița-creșă nr.3</t>
  </si>
  <si>
    <t>Grădinița-creșă nr.4</t>
  </si>
  <si>
    <t>Creșa nr.5</t>
  </si>
  <si>
    <t>Grădinița-creșă nr.7</t>
  </si>
  <si>
    <t>Grădinița-creșă nr.10</t>
  </si>
  <si>
    <t>Grădinița-creșă nr.12</t>
  </si>
  <si>
    <t>Grădinița-creșă nr.13</t>
  </si>
  <si>
    <t>Grădinița-creșă nr.15</t>
  </si>
  <si>
    <t>Grădinița-creșă nr.16</t>
  </si>
  <si>
    <t>Grădinița-creșă nr.17</t>
  </si>
  <si>
    <t>Grădinița-creșă nr.18</t>
  </si>
  <si>
    <t>Grădinița-creșă nr.19</t>
  </si>
  <si>
    <t>Grădinița-creșă nr.20</t>
  </si>
  <si>
    <t>Grădinița-creșă nr.21</t>
  </si>
  <si>
    <t>Grădinița-creșă nr.23</t>
  </si>
  <si>
    <t>Grădinița-creșă nr.24</t>
  </si>
  <si>
    <t>Grădinița-creșă nr.27</t>
  </si>
  <si>
    <t>Grădinița-creșă nr.28</t>
  </si>
  <si>
    <t>Grădinița-creșă nr.30</t>
  </si>
  <si>
    <t>Grădinița-creșă nr.31</t>
  </si>
  <si>
    <t>Grădinița-creșă nr.33</t>
  </si>
  <si>
    <t>Grădinița-creșă nr.34</t>
  </si>
  <si>
    <t>Grădinița-creșă nr.35</t>
  </si>
  <si>
    <t>Grădinița-creșă nr.36</t>
  </si>
  <si>
    <t>Grădinița-creșă nr.37</t>
  </si>
  <si>
    <t>Grădinița-creșă nr.38</t>
  </si>
  <si>
    <t>Grădinița-creșă nr.43</t>
  </si>
  <si>
    <t>Grădinița-creșă nr.46</t>
  </si>
  <si>
    <t>Grădinița-creșă nr.48</t>
  </si>
  <si>
    <t>Grădinița-creșă nr.49</t>
  </si>
  <si>
    <t>Grădinița-creșă nr.29</t>
  </si>
  <si>
    <t>Educaţie timpurie</t>
  </si>
  <si>
    <t>Org2/ 09882</t>
  </si>
  <si>
    <t>Org2/ 09883</t>
  </si>
  <si>
    <t>Org2/ 09884</t>
  </si>
  <si>
    <t>Org2/ 09885</t>
  </si>
  <si>
    <t>Org2/ 09886</t>
  </si>
  <si>
    <t>Org2/ 09888</t>
  </si>
  <si>
    <t>Org2/ 09889</t>
  </si>
  <si>
    <t>Org2/ 09891</t>
  </si>
  <si>
    <t>Org2/ 09892</t>
  </si>
  <si>
    <t>Org2/ 09893</t>
  </si>
  <si>
    <t>Org2/ 09894</t>
  </si>
  <si>
    <t>Org2/ 09895</t>
  </si>
  <si>
    <t>Org2/ 09896</t>
  </si>
  <si>
    <t>Org2/ 09897</t>
  </si>
  <si>
    <t>Org2/ 09898</t>
  </si>
  <si>
    <t>Org2/ 09899</t>
  </si>
  <si>
    <t>Org2/ 09900</t>
  </si>
  <si>
    <t>Org2/ 09901</t>
  </si>
  <si>
    <t>Org2/ 09902</t>
  </si>
  <si>
    <t>Org2/ 09903</t>
  </si>
  <si>
    <t>Org2/ 09904</t>
  </si>
  <si>
    <t>Org2/ 09905</t>
  </si>
  <si>
    <t>Org2/ 09906</t>
  </si>
  <si>
    <t>Org2/ 09907</t>
  </si>
  <si>
    <t>Org2/ 09908</t>
  </si>
  <si>
    <t>Org2/ 09909</t>
  </si>
  <si>
    <t>Org2/ 09910</t>
  </si>
  <si>
    <t>Org2/ 09911</t>
  </si>
  <si>
    <t>Org2/ 09912</t>
  </si>
  <si>
    <t>Org2/ 09913</t>
  </si>
  <si>
    <t>Org2/ 09914</t>
  </si>
  <si>
    <t>Org2/ 09915</t>
  </si>
  <si>
    <t>Org2/ 10163</t>
  </si>
  <si>
    <t>Org2/ 14279</t>
  </si>
  <si>
    <t>Grupa principală/funcţia</t>
  </si>
  <si>
    <t>0922</t>
  </si>
  <si>
    <t>0921</t>
  </si>
  <si>
    <t>0912</t>
  </si>
  <si>
    <t>0911</t>
  </si>
  <si>
    <t>0950</t>
  </si>
  <si>
    <t>Serviciul municipal de asistență psihopedagogică</t>
  </si>
  <si>
    <t>0960</t>
  </si>
  <si>
    <t>0989</t>
  </si>
  <si>
    <t>Servicii pentru tineret</t>
  </si>
  <si>
    <t>0813</t>
  </si>
  <si>
    <t>Servicii de sport şi cultură fizică</t>
  </si>
  <si>
    <t>0812</t>
  </si>
  <si>
    <t>0820</t>
  </si>
  <si>
    <t>Servicii în domeniul culturii</t>
  </si>
  <si>
    <t>0861</t>
  </si>
  <si>
    <t>Alte servicii în domeniul culturii, cultelor şi odihnei</t>
  </si>
  <si>
    <t>0259</t>
  </si>
  <si>
    <t>Alte servicii în domeniul apărării</t>
  </si>
  <si>
    <t>0111</t>
  </si>
  <si>
    <t>Autorităţi legislative şi executive</t>
  </si>
  <si>
    <t>0112</t>
  </si>
  <si>
    <t>Servicii bugetar fiscale</t>
  </si>
  <si>
    <t>Şcoala de Arte "C.Porumbescu"</t>
  </si>
  <si>
    <t>Şcoala de muzică "G.Enescu"</t>
  </si>
  <si>
    <t>Org2/ 14137</t>
  </si>
  <si>
    <t>Org2/ 14138</t>
  </si>
  <si>
    <t>Org2/ 14139</t>
  </si>
  <si>
    <t>Org2/ 14087</t>
  </si>
  <si>
    <t>Org2/ 14273</t>
  </si>
  <si>
    <t>Org2/ 03751</t>
  </si>
  <si>
    <t>10</t>
  </si>
  <si>
    <t>1012</t>
  </si>
  <si>
    <t>Protecţie în caz de incapacitate de muncă</t>
  </si>
  <si>
    <t>Org2/14194</t>
  </si>
  <si>
    <t>Centrul Comunitar de Sănătate Mintală</t>
  </si>
  <si>
    <t>Org2/14673</t>
  </si>
  <si>
    <t>1070</t>
  </si>
  <si>
    <t>Protecţie împotriva excluziunii sociale</t>
  </si>
  <si>
    <t>Org2/14198</t>
  </si>
  <si>
    <t xml:space="preserve">TOTAL </t>
  </si>
  <si>
    <t xml:space="preserve">                                            Anexa nr.4</t>
  </si>
  <si>
    <t>Instituția Publică Liceul Teoretic "M.Eminescu"</t>
  </si>
  <si>
    <t>Instituția Publică Liceul Teoretic "N.Gogol"</t>
  </si>
  <si>
    <t>Org2/ 15651</t>
  </si>
  <si>
    <t>Org2/ 15650</t>
  </si>
  <si>
    <t>Org2/15175</t>
  </si>
  <si>
    <t>Şcoala de Arte Plastice pentru copii</t>
  </si>
  <si>
    <t>Org2/ 10549</t>
  </si>
  <si>
    <t>Org2/ 15903</t>
  </si>
  <si>
    <t xml:space="preserve"> Alte servicii în domeniul protecţiei mediului</t>
  </si>
  <si>
    <t>0569</t>
  </si>
  <si>
    <t xml:space="preserve">
Protecţia mediului</t>
  </si>
  <si>
    <t>05</t>
  </si>
  <si>
    <t>Org2/ 04158</t>
  </si>
  <si>
    <t>Org2/15995</t>
  </si>
  <si>
    <t xml:space="preserve">                                                                          la Decizia Consiliului mun.Bălţi</t>
  </si>
  <si>
    <t>Aparatul Direcției Cultură</t>
  </si>
  <si>
    <t>Protecţie Socială</t>
  </si>
  <si>
    <t>Apărare Naţională</t>
  </si>
  <si>
    <t>Tabăra de odihnă și întremare a sănătății copiilor și adolescenților "Olimpieț"</t>
  </si>
  <si>
    <t>Gimnaziul nr.19 s.Elizaveta</t>
  </si>
  <si>
    <t>Gimnaziul "A.I.Cuza"</t>
  </si>
  <si>
    <t>Instituție de educație timpurie nr.6 "Luceafărul"</t>
  </si>
  <si>
    <t>Centrul comunitar pentru persoane în etate "Respiraţia a doua"</t>
  </si>
  <si>
    <t>Centrul medico-social de zi "Rebeca"</t>
  </si>
  <si>
    <t>Centrul de găzduire și adaptare socială a persoanelor fără adăpost "Reîntoarcere"</t>
  </si>
  <si>
    <t>Școala Sportivă Specializată "B.Petuhov "</t>
  </si>
  <si>
    <t>Școala Sportivă Specializată nr.1</t>
  </si>
  <si>
    <t>Școala Sportivă Specializată nr.2</t>
  </si>
  <si>
    <t xml:space="preserve">Şcoala Sportivă Specializată de Fotbal </t>
  </si>
  <si>
    <t>Şcoala Sportivă Specializată pentru Copii şi Juniori Rezerve Olimpice de Probe pe Apă</t>
  </si>
  <si>
    <t>Centrul de Resurse pentru Adolescenți și Tineret  "Moștenitorii "</t>
  </si>
  <si>
    <t>Centrul Municipal de Tineret</t>
  </si>
  <si>
    <t>Învăţământ</t>
  </si>
  <si>
    <t>Învăţământ liceal</t>
  </si>
  <si>
    <t>Învăţământ gimnazial</t>
  </si>
  <si>
    <t>Învăţământ primar</t>
  </si>
  <si>
    <t>Învăţământ nedefinit după nivel</t>
  </si>
  <si>
    <t>Servicii afiliate învăţământului</t>
  </si>
  <si>
    <t>Contabilitatea centralizată a Direcției Învățământ, Tineret și Sport</t>
  </si>
  <si>
    <t>Aparatul Direcției Învățământ, Tineret și Sport</t>
  </si>
  <si>
    <t>Alte servicii în domeniul învăţământului</t>
  </si>
  <si>
    <t>EFECTIVUL-LIMITĂ A UNITĂŢILOR DE PERSONAL PE INSTITUŢIILE FINANŢATE DIN BUGETUL MUNICIPAL BĂLŢI PENTRU ANUL 2024</t>
  </si>
  <si>
    <t xml:space="preserve">                                                                            nr.____  din _____________ 2023</t>
  </si>
  <si>
    <t>07</t>
  </si>
  <si>
    <t>Ocrotirea sănătății</t>
  </si>
  <si>
    <t>0761</t>
  </si>
  <si>
    <t>Administrare în domeniul ocrotirii sănătății</t>
  </si>
  <si>
    <t>Org2/10549</t>
  </si>
  <si>
    <t>Aprobat 2024</t>
  </si>
  <si>
    <t>Modificări(+/-)</t>
  </si>
  <si>
    <t xml:space="preserve">Proiect </t>
  </si>
  <si>
    <t>Contabilitatea centralizată pe lângă Direcția Cultură</t>
  </si>
  <si>
    <t>Casa de Cultură "Flacăra"</t>
  </si>
  <si>
    <t>Casa de Cultură "Molodova"</t>
  </si>
  <si>
    <t>Căminul de Cultură "Veteranul"</t>
  </si>
  <si>
    <t>Căminul de Cultură "Meşterul Popular"</t>
  </si>
  <si>
    <t>Centru de adăpost pentru animalele fără stăpân</t>
  </si>
  <si>
    <t>Direcția Sănătate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</si>
</sst>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i/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34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9" fontId="2" fillId="35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51" fillId="0" borderId="14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33" borderId="23" xfId="0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34" borderId="13" xfId="0" applyNumberFormat="1" applyFont="1" applyFill="1" applyBorder="1" applyAlignment="1">
      <alignment horizontal="center"/>
    </xf>
    <xf numFmtId="4" fontId="8" fillId="3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34" borderId="17" xfId="0" applyNumberFormat="1" applyFont="1" applyFill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6" fillId="34" borderId="34" xfId="0" applyNumberFormat="1" applyFont="1" applyFill="1" applyBorder="1" applyAlignment="1">
      <alignment horizontal="center" vertical="center"/>
    </xf>
    <xf numFmtId="4" fontId="8" fillId="34" borderId="33" xfId="0" applyNumberFormat="1" applyFont="1" applyFill="1" applyBorder="1" applyAlignment="1">
      <alignment horizontal="center"/>
    </xf>
    <xf numFmtId="4" fontId="8" fillId="34" borderId="33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49" fontId="54" fillId="0" borderId="17" xfId="0" applyNumberFormat="1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/>
    </xf>
    <xf numFmtId="0" fontId="54" fillId="0" borderId="14" xfId="0" applyFont="1" applyBorder="1" applyAlignment="1">
      <alignment vertical="center"/>
    </xf>
    <xf numFmtId="4" fontId="54" fillId="0" borderId="11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24"/>
  <sheetViews>
    <sheetView tabSelected="1" zoomScalePageLayoutView="0" workbookViewId="0" topLeftCell="B101">
      <selection activeCell="C1" sqref="C1:F124"/>
    </sheetView>
  </sheetViews>
  <sheetFormatPr defaultColWidth="9.140625" defaultRowHeight="12.75"/>
  <cols>
    <col min="1" max="1" width="0.85546875" style="0" customWidth="1"/>
    <col min="2" max="2" width="1.57421875" style="0" customWidth="1"/>
    <col min="3" max="3" width="11.00390625" style="4" customWidth="1"/>
    <col min="4" max="4" width="54.57421875" style="0" customWidth="1"/>
    <col min="5" max="5" width="16.57421875" style="5" customWidth="1"/>
    <col min="6" max="6" width="16.00390625" style="66" customWidth="1"/>
    <col min="7" max="7" width="2.7109375" style="0" customWidth="1"/>
    <col min="8" max="8" width="13.8515625" style="94" customWidth="1"/>
    <col min="9" max="9" width="13.28125" style="95" customWidth="1"/>
    <col min="10" max="10" width="13.28125" style="96" customWidth="1"/>
  </cols>
  <sheetData>
    <row r="1" spans="3:10" s="2" customFormat="1" ht="20.25" customHeight="1">
      <c r="C1" s="3"/>
      <c r="D1" s="162" t="s">
        <v>187</v>
      </c>
      <c r="E1" s="162"/>
      <c r="F1" s="162"/>
      <c r="H1" s="92"/>
      <c r="I1" s="93"/>
      <c r="J1" s="92"/>
    </row>
    <row r="2" spans="3:10" s="2" customFormat="1" ht="16.5" customHeight="1">
      <c r="C2" s="3"/>
      <c r="D2" s="162" t="s">
        <v>202</v>
      </c>
      <c r="E2" s="162"/>
      <c r="F2" s="162"/>
      <c r="H2" s="92"/>
      <c r="I2" s="93"/>
      <c r="J2" s="92"/>
    </row>
    <row r="3" spans="3:10" s="2" customFormat="1" ht="15" customHeight="1">
      <c r="C3" s="3"/>
      <c r="D3" s="162" t="s">
        <v>230</v>
      </c>
      <c r="E3" s="162"/>
      <c r="F3" s="162"/>
      <c r="H3" s="92"/>
      <c r="I3" s="93"/>
      <c r="J3" s="92"/>
    </row>
    <row r="4" spans="3:10" s="2" customFormat="1" ht="14.25" customHeight="1">
      <c r="C4" s="3"/>
      <c r="D4" s="46"/>
      <c r="E4" s="46"/>
      <c r="F4" s="46"/>
      <c r="H4" s="92"/>
      <c r="I4" s="93"/>
      <c r="J4" s="92"/>
    </row>
    <row r="5" spans="3:10" s="1" customFormat="1" ht="39" customHeight="1" thickBot="1">
      <c r="C5" s="163" t="s">
        <v>229</v>
      </c>
      <c r="D5" s="163"/>
      <c r="E5" s="163"/>
      <c r="F5" s="163"/>
      <c r="H5" s="98"/>
      <c r="I5" s="99"/>
      <c r="J5" s="98"/>
    </row>
    <row r="6" spans="3:10" s="13" customFormat="1" ht="59.25" customHeight="1" thickBot="1">
      <c r="C6" s="80" t="s">
        <v>146</v>
      </c>
      <c r="D6" s="81" t="s">
        <v>0</v>
      </c>
      <c r="E6" s="82" t="s">
        <v>2</v>
      </c>
      <c r="F6" s="82" t="s">
        <v>1</v>
      </c>
      <c r="G6" s="102"/>
      <c r="H6" s="133" t="s">
        <v>238</v>
      </c>
      <c r="I6" s="134" t="s">
        <v>237</v>
      </c>
      <c r="J6" s="133" t="s">
        <v>236</v>
      </c>
    </row>
    <row r="7" spans="3:10" s="13" customFormat="1" ht="31.5" customHeight="1" thickBot="1">
      <c r="C7" s="164" t="s">
        <v>186</v>
      </c>
      <c r="D7" s="165"/>
      <c r="E7" s="166"/>
      <c r="F7" s="14">
        <f>J7</f>
        <v>4160.41</v>
      </c>
      <c r="G7" s="102"/>
      <c r="H7" s="135">
        <f>H8+H13+H16+H19+H22+H45+H118</f>
        <v>4160.41</v>
      </c>
      <c r="I7" s="139">
        <f>I8+I13+I16+I19+I22+I45+I118</f>
        <v>0</v>
      </c>
      <c r="J7" s="132">
        <f>H7+I7</f>
        <v>4160.41</v>
      </c>
    </row>
    <row r="8" spans="3:10" s="75" customFormat="1" ht="27" customHeight="1" thickBot="1">
      <c r="C8" s="72" t="s">
        <v>3</v>
      </c>
      <c r="D8" s="149" t="s">
        <v>4</v>
      </c>
      <c r="E8" s="150"/>
      <c r="F8" s="73">
        <f>F9+F11</f>
        <v>209.5</v>
      </c>
      <c r="G8" s="103"/>
      <c r="H8" s="73">
        <f>H9+H11</f>
        <v>209.5</v>
      </c>
      <c r="I8" s="121">
        <f>I9+I11</f>
        <v>0</v>
      </c>
      <c r="J8" s="73">
        <f>H8+I8</f>
        <v>209.5</v>
      </c>
    </row>
    <row r="9" spans="3:10" s="18" customFormat="1" ht="19.5" customHeight="1" thickBot="1">
      <c r="C9" s="16" t="s">
        <v>165</v>
      </c>
      <c r="D9" s="151" t="s">
        <v>166</v>
      </c>
      <c r="E9" s="152"/>
      <c r="F9" s="17">
        <f>F10</f>
        <v>177.5</v>
      </c>
      <c r="G9" s="104"/>
      <c r="H9" s="17">
        <f>H10</f>
        <v>177.5</v>
      </c>
      <c r="I9" s="119">
        <f>I10</f>
        <v>0</v>
      </c>
      <c r="J9" s="17">
        <f>H9+I9</f>
        <v>177.5</v>
      </c>
    </row>
    <row r="10" spans="3:10" s="13" customFormat="1" ht="18.75" customHeight="1" thickBot="1">
      <c r="C10" s="19"/>
      <c r="D10" s="20" t="s">
        <v>5</v>
      </c>
      <c r="E10" s="21" t="s">
        <v>194</v>
      </c>
      <c r="F10" s="22">
        <f>J10</f>
        <v>177.5</v>
      </c>
      <c r="G10" s="102"/>
      <c r="H10" s="128">
        <v>177.5</v>
      </c>
      <c r="I10" s="21"/>
      <c r="J10" s="22">
        <f>H10+I10</f>
        <v>177.5</v>
      </c>
    </row>
    <row r="11" spans="3:10" s="18" customFormat="1" ht="19.5" customHeight="1" thickBot="1">
      <c r="C11" s="16" t="s">
        <v>167</v>
      </c>
      <c r="D11" s="151" t="s">
        <v>168</v>
      </c>
      <c r="E11" s="152"/>
      <c r="F11" s="17">
        <f>F12</f>
        <v>32</v>
      </c>
      <c r="G11" s="104"/>
      <c r="H11" s="17">
        <f>H12</f>
        <v>32</v>
      </c>
      <c r="I11" s="119">
        <f>I12</f>
        <v>0</v>
      </c>
      <c r="J11" s="17">
        <f>H11+I11</f>
        <v>32</v>
      </c>
    </row>
    <row r="12" spans="3:10" s="13" customFormat="1" ht="18.75" customHeight="1" thickBot="1">
      <c r="C12" s="19"/>
      <c r="D12" s="20" t="s">
        <v>6</v>
      </c>
      <c r="E12" s="21" t="s">
        <v>11</v>
      </c>
      <c r="F12" s="22">
        <f>J12</f>
        <v>32</v>
      </c>
      <c r="G12" s="102"/>
      <c r="H12" s="128">
        <v>32</v>
      </c>
      <c r="I12" s="21"/>
      <c r="J12" s="22">
        <f aca="true" t="shared" si="0" ref="J12:J70">H12+I12</f>
        <v>32</v>
      </c>
    </row>
    <row r="13" spans="3:10" s="74" customFormat="1" ht="25.5" customHeight="1" thickBot="1">
      <c r="C13" s="72" t="s">
        <v>7</v>
      </c>
      <c r="D13" s="149" t="s">
        <v>205</v>
      </c>
      <c r="E13" s="150"/>
      <c r="F13" s="73">
        <f>F14</f>
        <v>7.5</v>
      </c>
      <c r="G13" s="105"/>
      <c r="H13" s="73">
        <f>H14</f>
        <v>7.5</v>
      </c>
      <c r="I13" s="121">
        <f>I15</f>
        <v>0</v>
      </c>
      <c r="J13" s="73">
        <f>H13+I13</f>
        <v>7.5</v>
      </c>
    </row>
    <row r="14" spans="3:10" s="13" customFormat="1" ht="19.5" customHeight="1" thickBot="1">
      <c r="C14" s="16" t="s">
        <v>163</v>
      </c>
      <c r="D14" s="151" t="s">
        <v>164</v>
      </c>
      <c r="E14" s="152"/>
      <c r="F14" s="17">
        <f>F15</f>
        <v>7.5</v>
      </c>
      <c r="G14" s="102"/>
      <c r="H14" s="17">
        <f>H15</f>
        <v>7.5</v>
      </c>
      <c r="I14" s="119">
        <f>I15</f>
        <v>0</v>
      </c>
      <c r="J14" s="17">
        <f>H14+I14</f>
        <v>7.5</v>
      </c>
    </row>
    <row r="15" spans="3:10" s="13" customFormat="1" ht="18.75" customHeight="1" thickBot="1">
      <c r="C15" s="19"/>
      <c r="D15" s="20" t="s">
        <v>10</v>
      </c>
      <c r="E15" s="21" t="s">
        <v>12</v>
      </c>
      <c r="F15" s="22">
        <f>J15</f>
        <v>7.5</v>
      </c>
      <c r="G15" s="102"/>
      <c r="H15" s="117">
        <v>7.5</v>
      </c>
      <c r="I15" s="116"/>
      <c r="J15" s="117">
        <f>H15+I15</f>
        <v>7.5</v>
      </c>
    </row>
    <row r="16" spans="3:10" s="78" customFormat="1" ht="24" customHeight="1" thickBot="1">
      <c r="C16" s="76" t="s">
        <v>199</v>
      </c>
      <c r="D16" s="169" t="s">
        <v>198</v>
      </c>
      <c r="E16" s="158"/>
      <c r="F16" s="77">
        <f>F17</f>
        <v>16</v>
      </c>
      <c r="G16" s="106"/>
      <c r="H16" s="136">
        <f>H17</f>
        <v>16</v>
      </c>
      <c r="I16" s="131">
        <f>I18</f>
        <v>0</v>
      </c>
      <c r="J16" s="130">
        <f>H16+I16</f>
        <v>16</v>
      </c>
    </row>
    <row r="17" spans="3:10" s="13" customFormat="1" ht="21.75" customHeight="1" thickBot="1">
      <c r="C17" s="45" t="s">
        <v>197</v>
      </c>
      <c r="D17" s="155" t="s">
        <v>196</v>
      </c>
      <c r="E17" s="156"/>
      <c r="F17" s="71">
        <f>F18</f>
        <v>16</v>
      </c>
      <c r="G17" s="102"/>
      <c r="H17" s="17">
        <f>H18</f>
        <v>16</v>
      </c>
      <c r="I17" s="119">
        <f>I18</f>
        <v>0</v>
      </c>
      <c r="J17" s="17">
        <f>H17+I17</f>
        <v>16</v>
      </c>
    </row>
    <row r="18" spans="3:10" s="13" customFormat="1" ht="27" customHeight="1" thickBot="1">
      <c r="C18" s="16"/>
      <c r="D18" s="85" t="s">
        <v>244</v>
      </c>
      <c r="E18" s="86" t="s">
        <v>201</v>
      </c>
      <c r="F18" s="87">
        <f>J18</f>
        <v>16</v>
      </c>
      <c r="G18" s="102"/>
      <c r="H18" s="117">
        <v>16</v>
      </c>
      <c r="I18" s="116"/>
      <c r="J18" s="117">
        <f t="shared" si="0"/>
        <v>16</v>
      </c>
    </row>
    <row r="19" spans="3:10" s="13" customFormat="1" ht="27" customHeight="1" thickBot="1">
      <c r="C19" s="72" t="s">
        <v>231</v>
      </c>
      <c r="D19" s="157" t="s">
        <v>232</v>
      </c>
      <c r="E19" s="158"/>
      <c r="F19" s="73">
        <f>F21</f>
        <v>6</v>
      </c>
      <c r="G19" s="102"/>
      <c r="H19" s="137">
        <f>H20</f>
        <v>6</v>
      </c>
      <c r="I19" s="129">
        <f>I21</f>
        <v>0</v>
      </c>
      <c r="J19" s="130">
        <f>H19+I19</f>
        <v>6</v>
      </c>
    </row>
    <row r="20" spans="3:10" s="13" customFormat="1" ht="27" customHeight="1" thickBot="1">
      <c r="C20" s="83" t="s">
        <v>233</v>
      </c>
      <c r="D20" s="170" t="s">
        <v>234</v>
      </c>
      <c r="E20" s="171"/>
      <c r="F20" s="84">
        <f>F21</f>
        <v>6</v>
      </c>
      <c r="G20" s="102"/>
      <c r="H20" s="17">
        <f>H21</f>
        <v>6</v>
      </c>
      <c r="I20" s="119">
        <f>I21</f>
        <v>0</v>
      </c>
      <c r="J20" s="17">
        <f>H20+I20</f>
        <v>6</v>
      </c>
    </row>
    <row r="21" spans="3:10" s="13" customFormat="1" ht="27" customHeight="1" thickBot="1">
      <c r="C21" s="45"/>
      <c r="D21" s="88" t="s">
        <v>245</v>
      </c>
      <c r="E21" s="89" t="s">
        <v>235</v>
      </c>
      <c r="F21" s="90">
        <f>J21</f>
        <v>6</v>
      </c>
      <c r="G21" s="102"/>
      <c r="H21" s="117">
        <v>6</v>
      </c>
      <c r="I21" s="116"/>
      <c r="J21" s="117">
        <f t="shared" si="0"/>
        <v>6</v>
      </c>
    </row>
    <row r="22" spans="3:10" s="79" customFormat="1" ht="27" customHeight="1" thickBot="1">
      <c r="C22" s="72" t="s">
        <v>8</v>
      </c>
      <c r="D22" s="149" t="s">
        <v>9</v>
      </c>
      <c r="E22" s="150"/>
      <c r="F22" s="73">
        <f>F23+F33+F36+F42</f>
        <v>601</v>
      </c>
      <c r="G22" s="107"/>
      <c r="H22" s="137">
        <f>H23+H33+H36+H42</f>
        <v>601</v>
      </c>
      <c r="I22" s="129">
        <f>I23+I33+I36+I42</f>
        <v>0</v>
      </c>
      <c r="J22" s="130">
        <f>H22+I22</f>
        <v>601</v>
      </c>
    </row>
    <row r="23" spans="3:10" s="26" customFormat="1" ht="19.5" customHeight="1" thickBot="1">
      <c r="C23" s="16" t="s">
        <v>159</v>
      </c>
      <c r="D23" s="151" t="s">
        <v>160</v>
      </c>
      <c r="E23" s="152"/>
      <c r="F23" s="17">
        <f>F24+F25+F26+F27+F28+F29+F30+F31+F32</f>
        <v>207.5</v>
      </c>
      <c r="G23" s="108"/>
      <c r="H23" s="17">
        <f>H24+H25+H26+H27+H28+H29+H30+H31+H32</f>
        <v>207.5</v>
      </c>
      <c r="I23" s="119">
        <f>I24+I25+I26+I27+I28+I29+I30+I31+I32</f>
        <v>0</v>
      </c>
      <c r="J23" s="17">
        <f>H23+I23</f>
        <v>207.5</v>
      </c>
    </row>
    <row r="24" spans="3:10" s="13" customFormat="1" ht="18.75" customHeight="1">
      <c r="C24" s="47"/>
      <c r="D24" s="20" t="s">
        <v>13</v>
      </c>
      <c r="E24" s="27" t="s">
        <v>14</v>
      </c>
      <c r="F24" s="32">
        <f aca="true" t="shared" si="1" ref="F24:F32">J24</f>
        <v>48</v>
      </c>
      <c r="G24" s="102"/>
      <c r="H24" s="127">
        <v>48</v>
      </c>
      <c r="I24" s="27"/>
      <c r="J24" s="32">
        <f t="shared" si="0"/>
        <v>48</v>
      </c>
    </row>
    <row r="25" spans="3:10" s="13" customFormat="1" ht="18.75" customHeight="1">
      <c r="C25" s="48"/>
      <c r="D25" s="24" t="s">
        <v>15</v>
      </c>
      <c r="E25" s="27" t="s">
        <v>16</v>
      </c>
      <c r="F25" s="29">
        <f t="shared" si="1"/>
        <v>12</v>
      </c>
      <c r="G25" s="102"/>
      <c r="H25" s="43">
        <v>12</v>
      </c>
      <c r="I25" s="30"/>
      <c r="J25" s="29">
        <f t="shared" si="0"/>
        <v>12</v>
      </c>
    </row>
    <row r="26" spans="3:10" s="13" customFormat="1" ht="18.75" customHeight="1">
      <c r="C26" s="48"/>
      <c r="D26" s="24" t="s">
        <v>17</v>
      </c>
      <c r="E26" s="27" t="s">
        <v>18</v>
      </c>
      <c r="F26" s="29">
        <f t="shared" si="1"/>
        <v>4.5</v>
      </c>
      <c r="G26" s="102"/>
      <c r="H26" s="43">
        <v>4.5</v>
      </c>
      <c r="I26" s="30"/>
      <c r="J26" s="29">
        <f t="shared" si="0"/>
        <v>4.5</v>
      </c>
    </row>
    <row r="27" spans="3:10" s="13" customFormat="1" ht="18.75" customHeight="1">
      <c r="C27" s="48"/>
      <c r="D27" s="24" t="s">
        <v>19</v>
      </c>
      <c r="E27" s="27" t="s">
        <v>20</v>
      </c>
      <c r="F27" s="29">
        <f t="shared" si="1"/>
        <v>72</v>
      </c>
      <c r="G27" s="102"/>
      <c r="H27" s="43">
        <v>72</v>
      </c>
      <c r="I27" s="30"/>
      <c r="J27" s="29">
        <f t="shared" si="0"/>
        <v>72</v>
      </c>
    </row>
    <row r="28" spans="3:10" s="13" customFormat="1" ht="18.75" customHeight="1">
      <c r="C28" s="48"/>
      <c r="D28" s="24" t="s">
        <v>21</v>
      </c>
      <c r="E28" s="27" t="s">
        <v>22</v>
      </c>
      <c r="F28" s="29">
        <f t="shared" si="1"/>
        <v>40</v>
      </c>
      <c r="G28" s="102"/>
      <c r="H28" s="43">
        <v>40</v>
      </c>
      <c r="I28" s="30"/>
      <c r="J28" s="29">
        <f t="shared" si="0"/>
        <v>40</v>
      </c>
    </row>
    <row r="29" spans="3:10" s="13" customFormat="1" ht="18.75" customHeight="1">
      <c r="C29" s="48"/>
      <c r="D29" s="24" t="s">
        <v>240</v>
      </c>
      <c r="E29" s="27" t="s">
        <v>23</v>
      </c>
      <c r="F29" s="29">
        <f t="shared" si="1"/>
        <v>11</v>
      </c>
      <c r="G29" s="102"/>
      <c r="H29" s="43">
        <v>11</v>
      </c>
      <c r="I29" s="30"/>
      <c r="J29" s="29">
        <f t="shared" si="0"/>
        <v>11</v>
      </c>
    </row>
    <row r="30" spans="3:10" s="13" customFormat="1" ht="18.75" customHeight="1">
      <c r="C30" s="48"/>
      <c r="D30" s="24" t="s">
        <v>241</v>
      </c>
      <c r="E30" s="27" t="s">
        <v>24</v>
      </c>
      <c r="F30" s="29">
        <f t="shared" si="1"/>
        <v>9</v>
      </c>
      <c r="G30" s="102"/>
      <c r="H30" s="43">
        <v>9</v>
      </c>
      <c r="I30" s="30"/>
      <c r="J30" s="29">
        <f t="shared" si="0"/>
        <v>9</v>
      </c>
    </row>
    <row r="31" spans="3:10" s="13" customFormat="1" ht="18" customHeight="1">
      <c r="C31" s="48"/>
      <c r="D31" s="24" t="s">
        <v>242</v>
      </c>
      <c r="E31" s="27" t="s">
        <v>25</v>
      </c>
      <c r="F31" s="29">
        <f t="shared" si="1"/>
        <v>3</v>
      </c>
      <c r="G31" s="102"/>
      <c r="H31" s="43">
        <v>3</v>
      </c>
      <c r="I31" s="30"/>
      <c r="J31" s="29">
        <f t="shared" si="0"/>
        <v>3</v>
      </c>
    </row>
    <row r="32" spans="3:10" s="13" customFormat="1" ht="18.75" customHeight="1" thickBot="1">
      <c r="C32" s="48"/>
      <c r="D32" s="23" t="s">
        <v>243</v>
      </c>
      <c r="E32" s="27" t="s">
        <v>26</v>
      </c>
      <c r="F32" s="29">
        <f t="shared" si="1"/>
        <v>8</v>
      </c>
      <c r="G32" s="102"/>
      <c r="H32" s="126">
        <v>8</v>
      </c>
      <c r="I32" s="33"/>
      <c r="J32" s="28">
        <f t="shared" si="0"/>
        <v>8</v>
      </c>
    </row>
    <row r="33" spans="3:10" s="26" customFormat="1" ht="20.25" customHeight="1" thickBot="1">
      <c r="C33" s="16" t="s">
        <v>161</v>
      </c>
      <c r="D33" s="167" t="s">
        <v>162</v>
      </c>
      <c r="E33" s="168"/>
      <c r="F33" s="17">
        <f>F34+F35</f>
        <v>10</v>
      </c>
      <c r="G33" s="108"/>
      <c r="H33" s="17">
        <f>H34+H35</f>
        <v>10</v>
      </c>
      <c r="I33" s="119">
        <f>I34+I35</f>
        <v>0</v>
      </c>
      <c r="J33" s="17">
        <f>H33+I33</f>
        <v>10</v>
      </c>
    </row>
    <row r="34" spans="3:10" s="13" customFormat="1" ht="20.25" customHeight="1">
      <c r="C34" s="56"/>
      <c r="D34" s="60" t="s">
        <v>203</v>
      </c>
      <c r="E34" s="58" t="s">
        <v>174</v>
      </c>
      <c r="F34" s="64">
        <f>J34</f>
        <v>5</v>
      </c>
      <c r="G34" s="102"/>
      <c r="H34" s="127">
        <v>5</v>
      </c>
      <c r="I34" s="27"/>
      <c r="J34" s="32">
        <f t="shared" si="0"/>
        <v>5</v>
      </c>
    </row>
    <row r="35" spans="3:10" s="13" customFormat="1" ht="25.5" customHeight="1" thickBot="1">
      <c r="C35" s="57"/>
      <c r="D35" s="61" t="s">
        <v>239</v>
      </c>
      <c r="E35" s="59" t="s">
        <v>37</v>
      </c>
      <c r="F35" s="65">
        <f>J35</f>
        <v>5</v>
      </c>
      <c r="G35" s="102"/>
      <c r="H35" s="126">
        <v>5</v>
      </c>
      <c r="I35" s="33"/>
      <c r="J35" s="28">
        <f t="shared" si="0"/>
        <v>5</v>
      </c>
    </row>
    <row r="36" spans="3:10" s="18" customFormat="1" ht="27" customHeight="1" thickBot="1">
      <c r="C36" s="16" t="s">
        <v>158</v>
      </c>
      <c r="D36" s="151" t="s">
        <v>157</v>
      </c>
      <c r="E36" s="152"/>
      <c r="F36" s="17">
        <f>F37+F38+F39+F40+F41</f>
        <v>362.5</v>
      </c>
      <c r="G36" s="104"/>
      <c r="H36" s="17">
        <f>H37+H38+H39+H40+H41</f>
        <v>362.5</v>
      </c>
      <c r="I36" s="119">
        <f>I37+I38+I39+I40+I41</f>
        <v>0</v>
      </c>
      <c r="J36" s="17">
        <f>H36+I36</f>
        <v>362.5</v>
      </c>
    </row>
    <row r="37" spans="3:10" s="13" customFormat="1" ht="18" customHeight="1">
      <c r="C37" s="50"/>
      <c r="D37" s="6" t="s">
        <v>213</v>
      </c>
      <c r="E37" s="34" t="s">
        <v>27</v>
      </c>
      <c r="F37" s="32">
        <f>J37</f>
        <v>64</v>
      </c>
      <c r="G37" s="102"/>
      <c r="H37" s="127">
        <v>64</v>
      </c>
      <c r="I37" s="27"/>
      <c r="J37" s="32">
        <f t="shared" si="0"/>
        <v>64</v>
      </c>
    </row>
    <row r="38" spans="3:10" s="13" customFormat="1" ht="18.75" customHeight="1">
      <c r="C38" s="49"/>
      <c r="D38" s="6" t="s">
        <v>215</v>
      </c>
      <c r="E38" s="35" t="s">
        <v>28</v>
      </c>
      <c r="F38" s="29">
        <f>J38</f>
        <v>34.6</v>
      </c>
      <c r="G38" s="102"/>
      <c r="H38" s="43">
        <v>34.6</v>
      </c>
      <c r="I38" s="30"/>
      <c r="J38" s="29">
        <f t="shared" si="0"/>
        <v>34.6</v>
      </c>
    </row>
    <row r="39" spans="3:10" s="13" customFormat="1" ht="18.75" customHeight="1">
      <c r="C39" s="49"/>
      <c r="D39" s="7" t="s">
        <v>214</v>
      </c>
      <c r="E39" s="35" t="s">
        <v>29</v>
      </c>
      <c r="F39" s="29">
        <f>J39</f>
        <v>103.9</v>
      </c>
      <c r="G39" s="102"/>
      <c r="H39" s="43">
        <v>103.9</v>
      </c>
      <c r="I39" s="30"/>
      <c r="J39" s="29">
        <f t="shared" si="0"/>
        <v>103.9</v>
      </c>
    </row>
    <row r="40" spans="3:10" s="13" customFormat="1" ht="18.75" customHeight="1">
      <c r="C40" s="49"/>
      <c r="D40" s="7" t="s">
        <v>216</v>
      </c>
      <c r="E40" s="35" t="s">
        <v>30</v>
      </c>
      <c r="F40" s="29">
        <f>J40</f>
        <v>55</v>
      </c>
      <c r="G40" s="102"/>
      <c r="H40" s="43">
        <v>55</v>
      </c>
      <c r="I40" s="30"/>
      <c r="J40" s="29">
        <f t="shared" si="0"/>
        <v>55</v>
      </c>
    </row>
    <row r="41" spans="3:10" s="13" customFormat="1" ht="38.25" customHeight="1" thickBot="1">
      <c r="C41" s="48"/>
      <c r="D41" s="36" t="s">
        <v>217</v>
      </c>
      <c r="E41" s="33" t="s">
        <v>33</v>
      </c>
      <c r="F41" s="28">
        <f>J41</f>
        <v>105</v>
      </c>
      <c r="G41" s="102"/>
      <c r="H41" s="126">
        <v>105</v>
      </c>
      <c r="I41" s="33"/>
      <c r="J41" s="28">
        <f t="shared" si="0"/>
        <v>105</v>
      </c>
    </row>
    <row r="42" spans="3:10" s="18" customFormat="1" ht="19.5" customHeight="1" thickBot="1">
      <c r="C42" s="16" t="s">
        <v>156</v>
      </c>
      <c r="D42" s="151" t="s">
        <v>155</v>
      </c>
      <c r="E42" s="152"/>
      <c r="F42" s="17">
        <f>F43+F44</f>
        <v>21</v>
      </c>
      <c r="G42" s="104"/>
      <c r="H42" s="17">
        <f>H43+H44</f>
        <v>21</v>
      </c>
      <c r="I42" s="119">
        <f>I43+I44</f>
        <v>0</v>
      </c>
      <c r="J42" s="17">
        <f>H42+I42</f>
        <v>21</v>
      </c>
    </row>
    <row r="43" spans="3:10" s="18" customFormat="1" ht="35.25" customHeight="1">
      <c r="C43" s="50"/>
      <c r="D43" s="8" t="s">
        <v>218</v>
      </c>
      <c r="E43" s="34" t="s">
        <v>31</v>
      </c>
      <c r="F43" s="32">
        <f>J43</f>
        <v>7</v>
      </c>
      <c r="G43" s="104"/>
      <c r="H43" s="64">
        <v>7</v>
      </c>
      <c r="I43" s="120"/>
      <c r="J43" s="32">
        <f t="shared" si="0"/>
        <v>7</v>
      </c>
    </row>
    <row r="44" spans="3:10" s="13" customFormat="1" ht="18.75" customHeight="1" thickBot="1">
      <c r="C44" s="49"/>
      <c r="D44" s="9" t="s">
        <v>219</v>
      </c>
      <c r="E44" s="35" t="s">
        <v>32</v>
      </c>
      <c r="F44" s="29">
        <f>J44</f>
        <v>14</v>
      </c>
      <c r="G44" s="102"/>
      <c r="H44" s="117">
        <v>14</v>
      </c>
      <c r="I44" s="33"/>
      <c r="J44" s="28">
        <f t="shared" si="0"/>
        <v>14</v>
      </c>
    </row>
    <row r="45" spans="3:10" s="25" customFormat="1" ht="27.75" customHeight="1" thickBot="1">
      <c r="C45" s="15" t="s">
        <v>38</v>
      </c>
      <c r="D45" s="153" t="s">
        <v>220</v>
      </c>
      <c r="E45" s="154"/>
      <c r="F45" s="73">
        <f>F46+F59+F69+F72+F107+F113+F116</f>
        <v>3242.91</v>
      </c>
      <c r="G45" s="109"/>
      <c r="H45" s="138">
        <f>H46+H59+H69+H72+H107+H113+H116</f>
        <v>3242.91</v>
      </c>
      <c r="I45" s="121">
        <f>I46+I59+I69+I72+I107+I113+I116</f>
        <v>0</v>
      </c>
      <c r="J45" s="73">
        <f>H45+I45</f>
        <v>3242.91</v>
      </c>
    </row>
    <row r="46" spans="3:10" s="26" customFormat="1" ht="19.5" customHeight="1" thickBot="1">
      <c r="C46" s="16" t="s">
        <v>147</v>
      </c>
      <c r="D46" s="151" t="s">
        <v>221</v>
      </c>
      <c r="E46" s="152"/>
      <c r="F46" s="17">
        <f>F47+F48+F49+F50+F51+F52+F53+F54+F55+F56+F57+F58</f>
        <v>1317.9599999999998</v>
      </c>
      <c r="G46" s="108"/>
      <c r="H46" s="118">
        <f>H47+H48+H49+H50+H51+H52+H53+H54+H55+H56+H57+H58</f>
        <v>1317.9599999999998</v>
      </c>
      <c r="I46" s="119">
        <f>I47+I48+I49+I50+I51+I52+I53+I54+I55+I56+I57+I58</f>
        <v>0</v>
      </c>
      <c r="J46" s="17">
        <f>H46+I46</f>
        <v>1317.9599999999998</v>
      </c>
    </row>
    <row r="47" spans="3:10" s="13" customFormat="1" ht="18.75" customHeight="1">
      <c r="C47" s="50"/>
      <c r="D47" s="6" t="s">
        <v>188</v>
      </c>
      <c r="E47" s="34" t="s">
        <v>190</v>
      </c>
      <c r="F47" s="53">
        <f aca="true" t="shared" si="2" ref="F47:F58">J47</f>
        <v>182.92</v>
      </c>
      <c r="G47" s="102"/>
      <c r="H47" s="100">
        <v>182.92</v>
      </c>
      <c r="I47" s="27"/>
      <c r="J47" s="32">
        <f t="shared" si="0"/>
        <v>182.92</v>
      </c>
    </row>
    <row r="48" spans="3:10" s="148" customFormat="1" ht="18.75" customHeight="1">
      <c r="C48" s="140"/>
      <c r="D48" s="141" t="s">
        <v>189</v>
      </c>
      <c r="E48" s="142" t="s">
        <v>191</v>
      </c>
      <c r="F48" s="143">
        <f t="shared" si="2"/>
        <v>113.96</v>
      </c>
      <c r="G48" s="144"/>
      <c r="H48" s="145">
        <v>113.96</v>
      </c>
      <c r="I48" s="146"/>
      <c r="J48" s="147">
        <f t="shared" si="0"/>
        <v>113.96</v>
      </c>
    </row>
    <row r="49" spans="3:10" s="13" customFormat="1" ht="18.75" customHeight="1">
      <c r="C49" s="49"/>
      <c r="D49" s="6" t="s">
        <v>46</v>
      </c>
      <c r="E49" s="35" t="s">
        <v>39</v>
      </c>
      <c r="F49" s="54">
        <f t="shared" si="2"/>
        <v>97.3</v>
      </c>
      <c r="G49" s="102"/>
      <c r="H49" s="101">
        <v>97.3</v>
      </c>
      <c r="I49" s="30"/>
      <c r="J49" s="29">
        <f t="shared" si="0"/>
        <v>97.3</v>
      </c>
    </row>
    <row r="50" spans="3:10" s="37" customFormat="1" ht="18.75" customHeight="1">
      <c r="C50" s="49"/>
      <c r="D50" s="6" t="s">
        <v>47</v>
      </c>
      <c r="E50" s="35" t="s">
        <v>40</v>
      </c>
      <c r="F50" s="54">
        <f t="shared" si="2"/>
        <v>108.37</v>
      </c>
      <c r="G50" s="110"/>
      <c r="H50" s="101">
        <v>108.37</v>
      </c>
      <c r="I50" s="30"/>
      <c r="J50" s="29">
        <f t="shared" si="0"/>
        <v>108.37</v>
      </c>
    </row>
    <row r="51" spans="3:10" s="37" customFormat="1" ht="18.75" customHeight="1">
      <c r="C51" s="49"/>
      <c r="D51" s="6" t="s">
        <v>48</v>
      </c>
      <c r="E51" s="35" t="s">
        <v>41</v>
      </c>
      <c r="F51" s="54">
        <f t="shared" si="2"/>
        <v>121.58</v>
      </c>
      <c r="G51" s="110"/>
      <c r="H51" s="101">
        <v>121.58</v>
      </c>
      <c r="I51" s="30"/>
      <c r="J51" s="29">
        <f t="shared" si="0"/>
        <v>121.58</v>
      </c>
    </row>
    <row r="52" spans="3:10" s="37" customFormat="1" ht="18.75">
      <c r="C52" s="49"/>
      <c r="D52" s="6" t="s">
        <v>49</v>
      </c>
      <c r="E52" s="35" t="s">
        <v>42</v>
      </c>
      <c r="F52" s="54">
        <f t="shared" si="2"/>
        <v>85.5</v>
      </c>
      <c r="G52" s="110"/>
      <c r="H52" s="101">
        <v>85.5</v>
      </c>
      <c r="I52" s="30"/>
      <c r="J52" s="29">
        <f t="shared" si="0"/>
        <v>85.5</v>
      </c>
    </row>
    <row r="53" spans="3:10" s="37" customFormat="1" ht="18.75">
      <c r="C53" s="49"/>
      <c r="D53" s="6" t="s">
        <v>50</v>
      </c>
      <c r="E53" s="35" t="s">
        <v>43</v>
      </c>
      <c r="F53" s="54">
        <f t="shared" si="2"/>
        <v>71.09</v>
      </c>
      <c r="G53" s="110"/>
      <c r="H53" s="101">
        <v>71.09</v>
      </c>
      <c r="I53" s="30"/>
      <c r="J53" s="29">
        <f t="shared" si="0"/>
        <v>71.09</v>
      </c>
    </row>
    <row r="54" spans="3:10" s="37" customFormat="1" ht="18.75">
      <c r="C54" s="49"/>
      <c r="D54" s="6" t="s">
        <v>51</v>
      </c>
      <c r="E54" s="35" t="s">
        <v>44</v>
      </c>
      <c r="F54" s="54">
        <f t="shared" si="2"/>
        <v>136.14</v>
      </c>
      <c r="G54" s="110"/>
      <c r="H54" s="101">
        <v>136.14</v>
      </c>
      <c r="I54" s="30"/>
      <c r="J54" s="29">
        <f t="shared" si="0"/>
        <v>136.14</v>
      </c>
    </row>
    <row r="55" spans="3:10" s="37" customFormat="1" ht="18.75">
      <c r="C55" s="49"/>
      <c r="D55" s="6" t="s">
        <v>52</v>
      </c>
      <c r="E55" s="35" t="s">
        <v>45</v>
      </c>
      <c r="F55" s="54">
        <f t="shared" si="2"/>
        <v>77.4</v>
      </c>
      <c r="G55" s="110"/>
      <c r="H55" s="101">
        <v>77.4</v>
      </c>
      <c r="I55" s="30"/>
      <c r="J55" s="29">
        <f t="shared" si="0"/>
        <v>77.4</v>
      </c>
    </row>
    <row r="56" spans="3:10" s="37" customFormat="1" ht="18.75">
      <c r="C56" s="49"/>
      <c r="D56" s="6" t="s">
        <v>53</v>
      </c>
      <c r="E56" s="35" t="s">
        <v>56</v>
      </c>
      <c r="F56" s="54">
        <f t="shared" si="2"/>
        <v>101.88</v>
      </c>
      <c r="G56" s="110"/>
      <c r="H56" s="101">
        <v>101.88</v>
      </c>
      <c r="I56" s="30"/>
      <c r="J56" s="29">
        <f t="shared" si="0"/>
        <v>101.88</v>
      </c>
    </row>
    <row r="57" spans="3:10" s="37" customFormat="1" ht="18.75">
      <c r="C57" s="49"/>
      <c r="D57" s="6" t="s">
        <v>54</v>
      </c>
      <c r="E57" s="35" t="s">
        <v>57</v>
      </c>
      <c r="F57" s="54">
        <f t="shared" si="2"/>
        <v>145.64</v>
      </c>
      <c r="G57" s="110"/>
      <c r="H57" s="101">
        <v>145.64</v>
      </c>
      <c r="I57" s="30"/>
      <c r="J57" s="29">
        <f t="shared" si="0"/>
        <v>145.64</v>
      </c>
    </row>
    <row r="58" spans="3:10" s="37" customFormat="1" ht="18.75" customHeight="1" thickBot="1">
      <c r="C58" s="48"/>
      <c r="D58" s="10" t="s">
        <v>55</v>
      </c>
      <c r="E58" s="38" t="s">
        <v>58</v>
      </c>
      <c r="F58" s="54">
        <f t="shared" si="2"/>
        <v>76.18</v>
      </c>
      <c r="G58" s="110"/>
      <c r="H58" s="114">
        <v>76.18</v>
      </c>
      <c r="I58" s="33"/>
      <c r="J58" s="28">
        <f t="shared" si="0"/>
        <v>76.18</v>
      </c>
    </row>
    <row r="59" spans="3:10" s="39" customFormat="1" ht="21" customHeight="1" thickBot="1">
      <c r="C59" s="16" t="s">
        <v>148</v>
      </c>
      <c r="D59" s="151" t="s">
        <v>222</v>
      </c>
      <c r="E59" s="152"/>
      <c r="F59" s="17">
        <f>F60+F61+F62+F63+F64+F65+F66+F67+F68</f>
        <v>301.81</v>
      </c>
      <c r="G59" s="111"/>
      <c r="H59" s="118">
        <f>H60+H61+H62+H63+H64+H65+H66+H67+H68</f>
        <v>301.81</v>
      </c>
      <c r="I59" s="119">
        <f>I60+I61+I62+I63+I64+I65+I66+I67+I68</f>
        <v>0</v>
      </c>
      <c r="J59" s="17">
        <f>H59+I59</f>
        <v>301.81</v>
      </c>
    </row>
    <row r="60" spans="3:10" s="40" customFormat="1" ht="18.75">
      <c r="C60" s="49"/>
      <c r="D60" s="8" t="s">
        <v>59</v>
      </c>
      <c r="E60" s="34" t="s">
        <v>66</v>
      </c>
      <c r="F60" s="54">
        <f aca="true" t="shared" si="3" ref="F60:F68">J60</f>
        <v>29.86</v>
      </c>
      <c r="G60" s="112"/>
      <c r="H60" s="100">
        <v>29.86</v>
      </c>
      <c r="I60" s="27"/>
      <c r="J60" s="32">
        <f t="shared" si="0"/>
        <v>29.86</v>
      </c>
    </row>
    <row r="61" spans="3:10" s="40" customFormat="1" ht="18.75">
      <c r="C61" s="49"/>
      <c r="D61" s="8" t="s">
        <v>60</v>
      </c>
      <c r="E61" s="35" t="s">
        <v>67</v>
      </c>
      <c r="F61" s="54">
        <f t="shared" si="3"/>
        <v>28.17</v>
      </c>
      <c r="G61" s="112"/>
      <c r="H61" s="101">
        <v>28.17</v>
      </c>
      <c r="I61" s="30"/>
      <c r="J61" s="29">
        <f t="shared" si="0"/>
        <v>28.17</v>
      </c>
    </row>
    <row r="62" spans="3:10" s="40" customFormat="1" ht="18.75">
      <c r="C62" s="49"/>
      <c r="D62" s="8" t="s">
        <v>61</v>
      </c>
      <c r="E62" s="35" t="s">
        <v>68</v>
      </c>
      <c r="F62" s="54">
        <f t="shared" si="3"/>
        <v>33.29</v>
      </c>
      <c r="G62" s="112"/>
      <c r="H62" s="101">
        <v>33.29</v>
      </c>
      <c r="I62" s="30"/>
      <c r="J62" s="29">
        <f t="shared" si="0"/>
        <v>33.29</v>
      </c>
    </row>
    <row r="63" spans="3:10" s="40" customFormat="1" ht="18.75">
      <c r="C63" s="49"/>
      <c r="D63" s="8" t="s">
        <v>62</v>
      </c>
      <c r="E63" s="35" t="s">
        <v>74</v>
      </c>
      <c r="F63" s="54">
        <f t="shared" si="3"/>
        <v>24.31</v>
      </c>
      <c r="G63" s="112"/>
      <c r="H63" s="101">
        <v>24.31</v>
      </c>
      <c r="I63" s="30"/>
      <c r="J63" s="29">
        <f t="shared" si="0"/>
        <v>24.31</v>
      </c>
    </row>
    <row r="64" spans="3:10" s="40" customFormat="1" ht="18.75">
      <c r="C64" s="49"/>
      <c r="D64" s="8" t="s">
        <v>63</v>
      </c>
      <c r="E64" s="35" t="s">
        <v>69</v>
      </c>
      <c r="F64" s="54">
        <f t="shared" si="3"/>
        <v>29.8</v>
      </c>
      <c r="G64" s="112"/>
      <c r="H64" s="101">
        <v>29.8</v>
      </c>
      <c r="I64" s="30"/>
      <c r="J64" s="29">
        <f t="shared" si="0"/>
        <v>29.8</v>
      </c>
    </row>
    <row r="65" spans="3:10" s="40" customFormat="1" ht="18.75">
      <c r="C65" s="49"/>
      <c r="D65" s="8" t="s">
        <v>64</v>
      </c>
      <c r="E65" s="35" t="s">
        <v>70</v>
      </c>
      <c r="F65" s="54">
        <f t="shared" si="3"/>
        <v>28.47</v>
      </c>
      <c r="G65" s="112"/>
      <c r="H65" s="101">
        <v>28.47</v>
      </c>
      <c r="I65" s="30"/>
      <c r="J65" s="29">
        <f t="shared" si="0"/>
        <v>28.47</v>
      </c>
    </row>
    <row r="66" spans="3:10" s="40" customFormat="1" ht="18.75">
      <c r="C66" s="49"/>
      <c r="D66" s="8" t="s">
        <v>65</v>
      </c>
      <c r="E66" s="35" t="s">
        <v>71</v>
      </c>
      <c r="F66" s="54">
        <f t="shared" si="3"/>
        <v>44.93</v>
      </c>
      <c r="G66" s="112"/>
      <c r="H66" s="101">
        <v>44.93</v>
      </c>
      <c r="I66" s="30"/>
      <c r="J66" s="29">
        <f t="shared" si="0"/>
        <v>44.93</v>
      </c>
    </row>
    <row r="67" spans="3:10" s="40" customFormat="1" ht="18.75">
      <c r="C67" s="49"/>
      <c r="D67" s="8" t="s">
        <v>207</v>
      </c>
      <c r="E67" s="35" t="s">
        <v>72</v>
      </c>
      <c r="F67" s="54">
        <f t="shared" si="3"/>
        <v>29.5</v>
      </c>
      <c r="G67" s="112"/>
      <c r="H67" s="101">
        <v>29.5</v>
      </c>
      <c r="I67" s="30"/>
      <c r="J67" s="29">
        <f t="shared" si="0"/>
        <v>29.5</v>
      </c>
    </row>
    <row r="68" spans="3:10" s="40" customFormat="1" ht="19.5" thickBot="1">
      <c r="C68" s="48"/>
      <c r="D68" s="11" t="s">
        <v>208</v>
      </c>
      <c r="E68" s="38" t="s">
        <v>73</v>
      </c>
      <c r="F68" s="54">
        <f t="shared" si="3"/>
        <v>53.48</v>
      </c>
      <c r="G68" s="112"/>
      <c r="H68" s="114">
        <v>53.48</v>
      </c>
      <c r="I68" s="33"/>
      <c r="J68" s="28">
        <f t="shared" si="0"/>
        <v>53.48</v>
      </c>
    </row>
    <row r="69" spans="3:10" s="40" customFormat="1" ht="21" customHeight="1" thickBot="1">
      <c r="C69" s="16" t="s">
        <v>149</v>
      </c>
      <c r="D69" s="159" t="s">
        <v>223</v>
      </c>
      <c r="E69" s="160"/>
      <c r="F69" s="17">
        <f>F70+F71</f>
        <v>70.72</v>
      </c>
      <c r="G69" s="112"/>
      <c r="H69" s="118">
        <f>H70+H71</f>
        <v>70.72</v>
      </c>
      <c r="I69" s="119">
        <f>I70+I71</f>
        <v>0</v>
      </c>
      <c r="J69" s="17">
        <f>H69+I69</f>
        <v>70.72</v>
      </c>
    </row>
    <row r="70" spans="3:10" s="40" customFormat="1" ht="18.75">
      <c r="C70" s="50"/>
      <c r="D70" s="8" t="s">
        <v>75</v>
      </c>
      <c r="E70" s="34" t="s">
        <v>145</v>
      </c>
      <c r="F70" s="53">
        <f>J70</f>
        <v>12.63</v>
      </c>
      <c r="G70" s="112"/>
      <c r="H70" s="100">
        <v>12.63</v>
      </c>
      <c r="I70" s="27"/>
      <c r="J70" s="32">
        <f t="shared" si="0"/>
        <v>12.63</v>
      </c>
    </row>
    <row r="71" spans="3:10" s="40" customFormat="1" ht="19.5" thickBot="1">
      <c r="C71" s="48"/>
      <c r="D71" s="11" t="s">
        <v>76</v>
      </c>
      <c r="E71" s="38" t="s">
        <v>77</v>
      </c>
      <c r="F71" s="55">
        <f>J71</f>
        <v>58.09</v>
      </c>
      <c r="G71" s="112"/>
      <c r="H71" s="114">
        <v>58.09</v>
      </c>
      <c r="I71" s="33"/>
      <c r="J71" s="28">
        <f aca="true" t="shared" si="4" ref="J71:J124">H71+I71</f>
        <v>58.09</v>
      </c>
    </row>
    <row r="72" spans="3:10" s="40" customFormat="1" ht="21.75" customHeight="1" thickBot="1">
      <c r="C72" s="16" t="s">
        <v>150</v>
      </c>
      <c r="D72" s="151" t="s">
        <v>111</v>
      </c>
      <c r="E72" s="152"/>
      <c r="F72" s="17">
        <f>SUM(F73:F106)</f>
        <v>1249.5399999999997</v>
      </c>
      <c r="G72" s="112"/>
      <c r="H72" s="118">
        <f>H74+H73+H75+H76+H77+H78+H79+H80+H81+H82+H83+H84+H85+H86+H87+H88+H89+H90+H91+H92+H93+H94+H95+H97+H96+H98+H99+H100+H101+H102+H103+H104+H105+H106</f>
        <v>1249.5399999999997</v>
      </c>
      <c r="I72" s="119">
        <f>I73+I74+I75+I76+I77+I78+I79+I80+I81+I82+I83+I84+I85+I86+I87+I88+I89+I90+I91++I92+I93+I94+I95+I96+I97+I98+I99+I100+I101+I102+I103+I104+I105+I106</f>
        <v>0</v>
      </c>
      <c r="J72" s="17">
        <f>H72+I72</f>
        <v>1249.5399999999997</v>
      </c>
    </row>
    <row r="73" spans="3:10" s="40" customFormat="1" ht="18.75">
      <c r="C73" s="50"/>
      <c r="D73" s="8" t="s">
        <v>78</v>
      </c>
      <c r="E73" s="34" t="s">
        <v>112</v>
      </c>
      <c r="F73" s="62">
        <f aca="true" t="shared" si="5" ref="F73:F106">J73</f>
        <v>58.78</v>
      </c>
      <c r="G73" s="112"/>
      <c r="H73" s="100">
        <v>58.78</v>
      </c>
      <c r="I73" s="27"/>
      <c r="J73" s="32">
        <f t="shared" si="4"/>
        <v>58.78</v>
      </c>
    </row>
    <row r="74" spans="3:10" s="40" customFormat="1" ht="18.75">
      <c r="C74" s="49"/>
      <c r="D74" s="9" t="s">
        <v>79</v>
      </c>
      <c r="E74" s="35" t="s">
        <v>113</v>
      </c>
      <c r="F74" s="54">
        <f t="shared" si="5"/>
        <v>16.48</v>
      </c>
      <c r="G74" s="112"/>
      <c r="H74" s="101">
        <v>16.48</v>
      </c>
      <c r="I74" s="30"/>
      <c r="J74" s="29">
        <f t="shared" si="4"/>
        <v>16.48</v>
      </c>
    </row>
    <row r="75" spans="3:10" s="40" customFormat="1" ht="18.75">
      <c r="C75" s="49"/>
      <c r="D75" s="9" t="s">
        <v>80</v>
      </c>
      <c r="E75" s="35" t="s">
        <v>114</v>
      </c>
      <c r="F75" s="54">
        <f t="shared" si="5"/>
        <v>44.63</v>
      </c>
      <c r="G75" s="112"/>
      <c r="H75" s="101">
        <v>44.63</v>
      </c>
      <c r="I75" s="30"/>
      <c r="J75" s="29">
        <f t="shared" si="4"/>
        <v>44.63</v>
      </c>
    </row>
    <row r="76" spans="3:10" s="40" customFormat="1" ht="18.75">
      <c r="C76" s="49"/>
      <c r="D76" s="9" t="s">
        <v>81</v>
      </c>
      <c r="E76" s="35" t="s">
        <v>115</v>
      </c>
      <c r="F76" s="54">
        <f t="shared" si="5"/>
        <v>46.05</v>
      </c>
      <c r="G76" s="112"/>
      <c r="H76" s="101">
        <v>46.05</v>
      </c>
      <c r="I76" s="30"/>
      <c r="J76" s="29">
        <f t="shared" si="4"/>
        <v>46.05</v>
      </c>
    </row>
    <row r="77" spans="3:10" s="40" customFormat="1" ht="18.75">
      <c r="C77" s="49"/>
      <c r="D77" s="9" t="s">
        <v>82</v>
      </c>
      <c r="E77" s="35" t="s">
        <v>116</v>
      </c>
      <c r="F77" s="54">
        <f t="shared" si="5"/>
        <v>15.85</v>
      </c>
      <c r="G77" s="112"/>
      <c r="H77" s="101">
        <v>15.85</v>
      </c>
      <c r="I77" s="30"/>
      <c r="J77" s="29">
        <f t="shared" si="4"/>
        <v>15.85</v>
      </c>
    </row>
    <row r="78" spans="3:10" s="40" customFormat="1" ht="19.5" customHeight="1">
      <c r="C78" s="49"/>
      <c r="D78" s="9" t="s">
        <v>209</v>
      </c>
      <c r="E78" s="35" t="s">
        <v>195</v>
      </c>
      <c r="F78" s="54">
        <f t="shared" si="5"/>
        <v>16.03</v>
      </c>
      <c r="G78" s="112"/>
      <c r="H78" s="101">
        <v>16.03</v>
      </c>
      <c r="I78" s="30"/>
      <c r="J78" s="29">
        <f t="shared" si="4"/>
        <v>16.03</v>
      </c>
    </row>
    <row r="79" spans="3:10" s="40" customFormat="1" ht="18.75">
      <c r="C79" s="49"/>
      <c r="D79" s="9" t="s">
        <v>83</v>
      </c>
      <c r="E79" s="35" t="s">
        <v>117</v>
      </c>
      <c r="F79" s="54">
        <f t="shared" si="5"/>
        <v>28.33</v>
      </c>
      <c r="G79" s="112"/>
      <c r="H79" s="101">
        <v>28.33</v>
      </c>
      <c r="I79" s="30"/>
      <c r="J79" s="29">
        <f t="shared" si="4"/>
        <v>28.33</v>
      </c>
    </row>
    <row r="80" spans="3:10" s="40" customFormat="1" ht="18.75">
      <c r="C80" s="49"/>
      <c r="D80" s="9" t="s">
        <v>84</v>
      </c>
      <c r="E80" s="35" t="s">
        <v>118</v>
      </c>
      <c r="F80" s="54">
        <f t="shared" si="5"/>
        <v>45.5</v>
      </c>
      <c r="G80" s="112"/>
      <c r="H80" s="101">
        <v>45.5</v>
      </c>
      <c r="I80" s="30"/>
      <c r="J80" s="29">
        <f t="shared" si="4"/>
        <v>45.5</v>
      </c>
    </row>
    <row r="81" spans="3:10" s="40" customFormat="1" ht="18.75">
      <c r="C81" s="49"/>
      <c r="D81" s="9" t="s">
        <v>85</v>
      </c>
      <c r="E81" s="35" t="s">
        <v>119</v>
      </c>
      <c r="F81" s="54">
        <f t="shared" si="5"/>
        <v>39.35</v>
      </c>
      <c r="G81" s="112"/>
      <c r="H81" s="101">
        <v>39.35</v>
      </c>
      <c r="I81" s="30"/>
      <c r="J81" s="29">
        <f t="shared" si="4"/>
        <v>39.35</v>
      </c>
    </row>
    <row r="82" spans="3:10" s="40" customFormat="1" ht="18.75">
      <c r="C82" s="49"/>
      <c r="D82" s="9" t="s">
        <v>86</v>
      </c>
      <c r="E82" s="35" t="s">
        <v>120</v>
      </c>
      <c r="F82" s="54">
        <f t="shared" si="5"/>
        <v>35.48</v>
      </c>
      <c r="G82" s="112"/>
      <c r="H82" s="101">
        <v>35.48</v>
      </c>
      <c r="I82" s="30"/>
      <c r="J82" s="29">
        <f t="shared" si="4"/>
        <v>35.48</v>
      </c>
    </row>
    <row r="83" spans="3:10" s="40" customFormat="1" ht="18.75">
      <c r="C83" s="49"/>
      <c r="D83" s="9" t="s">
        <v>87</v>
      </c>
      <c r="E83" s="35" t="s">
        <v>121</v>
      </c>
      <c r="F83" s="54">
        <f t="shared" si="5"/>
        <v>16.1</v>
      </c>
      <c r="G83" s="112"/>
      <c r="H83" s="101">
        <v>16.1</v>
      </c>
      <c r="I83" s="30"/>
      <c r="J83" s="29">
        <f t="shared" si="4"/>
        <v>16.1</v>
      </c>
    </row>
    <row r="84" spans="3:10" s="40" customFormat="1" ht="18.75">
      <c r="C84" s="49"/>
      <c r="D84" s="9" t="s">
        <v>88</v>
      </c>
      <c r="E84" s="35" t="s">
        <v>122</v>
      </c>
      <c r="F84" s="54">
        <f t="shared" si="5"/>
        <v>28.88</v>
      </c>
      <c r="G84" s="112"/>
      <c r="H84" s="101">
        <v>28.88</v>
      </c>
      <c r="I84" s="30"/>
      <c r="J84" s="29">
        <f t="shared" si="4"/>
        <v>28.88</v>
      </c>
    </row>
    <row r="85" spans="3:10" s="40" customFormat="1" ht="18.75">
      <c r="C85" s="49"/>
      <c r="D85" s="9" t="s">
        <v>89</v>
      </c>
      <c r="E85" s="35" t="s">
        <v>123</v>
      </c>
      <c r="F85" s="54">
        <f t="shared" si="5"/>
        <v>24.5</v>
      </c>
      <c r="G85" s="112"/>
      <c r="H85" s="101">
        <v>24.5</v>
      </c>
      <c r="I85" s="30"/>
      <c r="J85" s="29">
        <f t="shared" si="4"/>
        <v>24.5</v>
      </c>
    </row>
    <row r="86" spans="3:10" s="40" customFormat="1" ht="18.75">
      <c r="C86" s="49"/>
      <c r="D86" s="9" t="s">
        <v>90</v>
      </c>
      <c r="E86" s="35" t="s">
        <v>124</v>
      </c>
      <c r="F86" s="54">
        <f t="shared" si="5"/>
        <v>41.55</v>
      </c>
      <c r="G86" s="112"/>
      <c r="H86" s="101">
        <v>41.55</v>
      </c>
      <c r="I86" s="30"/>
      <c r="J86" s="29">
        <f t="shared" si="4"/>
        <v>41.55</v>
      </c>
    </row>
    <row r="87" spans="3:10" s="40" customFormat="1" ht="18.75">
      <c r="C87" s="49"/>
      <c r="D87" s="9" t="s">
        <v>91</v>
      </c>
      <c r="E87" s="35" t="s">
        <v>125</v>
      </c>
      <c r="F87" s="54">
        <f t="shared" si="5"/>
        <v>51.83</v>
      </c>
      <c r="G87" s="112"/>
      <c r="H87" s="101">
        <v>51.83</v>
      </c>
      <c r="I87" s="30"/>
      <c r="J87" s="29">
        <f t="shared" si="4"/>
        <v>51.83</v>
      </c>
    </row>
    <row r="88" spans="3:10" s="40" customFormat="1" ht="18.75">
      <c r="C88" s="49"/>
      <c r="D88" s="9" t="s">
        <v>92</v>
      </c>
      <c r="E88" s="35" t="s">
        <v>126</v>
      </c>
      <c r="F88" s="54">
        <f t="shared" si="5"/>
        <v>28.33</v>
      </c>
      <c r="G88" s="112"/>
      <c r="H88" s="101">
        <v>28.33</v>
      </c>
      <c r="I88" s="30"/>
      <c r="J88" s="29">
        <f t="shared" si="4"/>
        <v>28.33</v>
      </c>
    </row>
    <row r="89" spans="3:10" s="40" customFormat="1" ht="18.75">
      <c r="C89" s="49"/>
      <c r="D89" s="9" t="s">
        <v>93</v>
      </c>
      <c r="E89" s="35" t="s">
        <v>127</v>
      </c>
      <c r="F89" s="54">
        <f t="shared" si="5"/>
        <v>27.83</v>
      </c>
      <c r="G89" s="112"/>
      <c r="H89" s="101">
        <v>27.83</v>
      </c>
      <c r="I89" s="30"/>
      <c r="J89" s="29">
        <f t="shared" si="4"/>
        <v>27.83</v>
      </c>
    </row>
    <row r="90" spans="3:10" s="40" customFormat="1" ht="18.75">
      <c r="C90" s="49"/>
      <c r="D90" s="9" t="s">
        <v>94</v>
      </c>
      <c r="E90" s="35" t="s">
        <v>128</v>
      </c>
      <c r="F90" s="54">
        <f t="shared" si="5"/>
        <v>50.53</v>
      </c>
      <c r="G90" s="112"/>
      <c r="H90" s="101">
        <v>50.53</v>
      </c>
      <c r="I90" s="30"/>
      <c r="J90" s="29">
        <f t="shared" si="4"/>
        <v>50.53</v>
      </c>
    </row>
    <row r="91" spans="3:10" s="40" customFormat="1" ht="18.75">
      <c r="C91" s="49"/>
      <c r="D91" s="9" t="s">
        <v>95</v>
      </c>
      <c r="E91" s="35" t="s">
        <v>129</v>
      </c>
      <c r="F91" s="54">
        <f t="shared" si="5"/>
        <v>27.83</v>
      </c>
      <c r="G91" s="112"/>
      <c r="H91" s="101">
        <v>27.83</v>
      </c>
      <c r="I91" s="30"/>
      <c r="J91" s="29">
        <f t="shared" si="4"/>
        <v>27.83</v>
      </c>
    </row>
    <row r="92" spans="3:10" s="40" customFormat="1" ht="18.75">
      <c r="C92" s="49"/>
      <c r="D92" s="9" t="s">
        <v>96</v>
      </c>
      <c r="E92" s="35" t="s">
        <v>130</v>
      </c>
      <c r="F92" s="54">
        <f t="shared" si="5"/>
        <v>24.63</v>
      </c>
      <c r="G92" s="112"/>
      <c r="H92" s="101">
        <v>24.63</v>
      </c>
      <c r="I92" s="30"/>
      <c r="J92" s="29">
        <f t="shared" si="4"/>
        <v>24.63</v>
      </c>
    </row>
    <row r="93" spans="3:10" s="40" customFormat="1" ht="18.75">
      <c r="C93" s="49"/>
      <c r="D93" s="9" t="s">
        <v>97</v>
      </c>
      <c r="E93" s="35" t="s">
        <v>131</v>
      </c>
      <c r="F93" s="54">
        <f t="shared" si="5"/>
        <v>49.45</v>
      </c>
      <c r="G93" s="112"/>
      <c r="H93" s="101">
        <v>49.45</v>
      </c>
      <c r="I93" s="30"/>
      <c r="J93" s="29">
        <f t="shared" si="4"/>
        <v>49.45</v>
      </c>
    </row>
    <row r="94" spans="3:10" s="40" customFormat="1" ht="18.75">
      <c r="C94" s="49"/>
      <c r="D94" s="9" t="s">
        <v>98</v>
      </c>
      <c r="E94" s="35" t="s">
        <v>132</v>
      </c>
      <c r="F94" s="54">
        <f t="shared" si="5"/>
        <v>28.5</v>
      </c>
      <c r="G94" s="112"/>
      <c r="H94" s="101">
        <v>28.5</v>
      </c>
      <c r="I94" s="30"/>
      <c r="J94" s="29">
        <f t="shared" si="4"/>
        <v>28.5</v>
      </c>
    </row>
    <row r="95" spans="3:10" s="40" customFormat="1" ht="18.75">
      <c r="C95" s="49"/>
      <c r="D95" s="9" t="s">
        <v>99</v>
      </c>
      <c r="E95" s="35" t="s">
        <v>133</v>
      </c>
      <c r="F95" s="54">
        <f t="shared" si="5"/>
        <v>48</v>
      </c>
      <c r="G95" s="112"/>
      <c r="H95" s="101">
        <v>48</v>
      </c>
      <c r="I95" s="30"/>
      <c r="J95" s="29">
        <f t="shared" si="4"/>
        <v>48</v>
      </c>
    </row>
    <row r="96" spans="3:10" s="40" customFormat="1" ht="18.75">
      <c r="C96" s="49"/>
      <c r="D96" s="9" t="s">
        <v>100</v>
      </c>
      <c r="E96" s="35" t="s">
        <v>134</v>
      </c>
      <c r="F96" s="54">
        <f t="shared" si="5"/>
        <v>52.4</v>
      </c>
      <c r="G96" s="112"/>
      <c r="H96" s="101">
        <v>52.4</v>
      </c>
      <c r="I96" s="30"/>
      <c r="J96" s="29">
        <f t="shared" si="4"/>
        <v>52.4</v>
      </c>
    </row>
    <row r="97" spans="3:10" s="40" customFormat="1" ht="18.75">
      <c r="C97" s="49"/>
      <c r="D97" s="9" t="s">
        <v>101</v>
      </c>
      <c r="E97" s="35" t="s">
        <v>135</v>
      </c>
      <c r="F97" s="54">
        <f t="shared" si="5"/>
        <v>27.23</v>
      </c>
      <c r="G97" s="112"/>
      <c r="H97" s="101">
        <v>27.23</v>
      </c>
      <c r="I97" s="30"/>
      <c r="J97" s="29">
        <f t="shared" si="4"/>
        <v>27.23</v>
      </c>
    </row>
    <row r="98" spans="3:10" s="40" customFormat="1" ht="18.75">
      <c r="C98" s="49"/>
      <c r="D98" s="9" t="s">
        <v>102</v>
      </c>
      <c r="E98" s="35" t="s">
        <v>136</v>
      </c>
      <c r="F98" s="54">
        <f t="shared" si="5"/>
        <v>45.88</v>
      </c>
      <c r="G98" s="112"/>
      <c r="H98" s="101">
        <v>45.88</v>
      </c>
      <c r="I98" s="30"/>
      <c r="J98" s="29">
        <f t="shared" si="4"/>
        <v>45.88</v>
      </c>
    </row>
    <row r="99" spans="3:10" s="40" customFormat="1" ht="18.75">
      <c r="C99" s="49"/>
      <c r="D99" s="9" t="s">
        <v>103</v>
      </c>
      <c r="E99" s="35" t="s">
        <v>137</v>
      </c>
      <c r="F99" s="54">
        <f t="shared" si="5"/>
        <v>37.98</v>
      </c>
      <c r="G99" s="112"/>
      <c r="H99" s="101">
        <v>37.98</v>
      </c>
      <c r="I99" s="30"/>
      <c r="J99" s="29">
        <f t="shared" si="4"/>
        <v>37.98</v>
      </c>
    </row>
    <row r="100" spans="3:10" s="40" customFormat="1" ht="18.75">
      <c r="C100" s="49"/>
      <c r="D100" s="9" t="s">
        <v>104</v>
      </c>
      <c r="E100" s="35" t="s">
        <v>138</v>
      </c>
      <c r="F100" s="54">
        <f t="shared" si="5"/>
        <v>54.05</v>
      </c>
      <c r="G100" s="112"/>
      <c r="H100" s="101">
        <v>54.05</v>
      </c>
      <c r="I100" s="30"/>
      <c r="J100" s="29">
        <f t="shared" si="4"/>
        <v>54.05</v>
      </c>
    </row>
    <row r="101" spans="3:10" s="40" customFormat="1" ht="18.75">
      <c r="C101" s="49"/>
      <c r="D101" s="9" t="s">
        <v>105</v>
      </c>
      <c r="E101" s="35" t="s">
        <v>139</v>
      </c>
      <c r="F101" s="54">
        <f t="shared" si="5"/>
        <v>51.73</v>
      </c>
      <c r="G101" s="112"/>
      <c r="H101" s="101">
        <v>51.73</v>
      </c>
      <c r="I101" s="30"/>
      <c r="J101" s="29">
        <f t="shared" si="4"/>
        <v>51.73</v>
      </c>
    </row>
    <row r="102" spans="3:10" s="40" customFormat="1" ht="18.75">
      <c r="C102" s="49"/>
      <c r="D102" s="9" t="s">
        <v>106</v>
      </c>
      <c r="E102" s="35" t="s">
        <v>140</v>
      </c>
      <c r="F102" s="54">
        <f t="shared" si="5"/>
        <v>58.55</v>
      </c>
      <c r="G102" s="112"/>
      <c r="H102" s="101">
        <v>58.55</v>
      </c>
      <c r="I102" s="30"/>
      <c r="J102" s="29">
        <f t="shared" si="4"/>
        <v>58.55</v>
      </c>
    </row>
    <row r="103" spans="3:10" s="40" customFormat="1" ht="18.75">
      <c r="C103" s="49"/>
      <c r="D103" s="9" t="s">
        <v>107</v>
      </c>
      <c r="E103" s="35" t="s">
        <v>141</v>
      </c>
      <c r="F103" s="54">
        <f t="shared" si="5"/>
        <v>16.1</v>
      </c>
      <c r="G103" s="112"/>
      <c r="H103" s="101">
        <v>16.1</v>
      </c>
      <c r="I103" s="30"/>
      <c r="J103" s="29">
        <f t="shared" si="4"/>
        <v>16.1</v>
      </c>
    </row>
    <row r="104" spans="3:10" s="40" customFormat="1" ht="18.75">
      <c r="C104" s="49"/>
      <c r="D104" s="9" t="s">
        <v>108</v>
      </c>
      <c r="E104" s="35" t="s">
        <v>142</v>
      </c>
      <c r="F104" s="54">
        <f t="shared" si="5"/>
        <v>46.28</v>
      </c>
      <c r="G104" s="112"/>
      <c r="H104" s="101">
        <v>46.28</v>
      </c>
      <c r="I104" s="30"/>
      <c r="J104" s="29">
        <f t="shared" si="4"/>
        <v>46.28</v>
      </c>
    </row>
    <row r="105" spans="3:10" s="40" customFormat="1" ht="18.75">
      <c r="C105" s="49"/>
      <c r="D105" s="9" t="s">
        <v>109</v>
      </c>
      <c r="E105" s="35" t="s">
        <v>143</v>
      </c>
      <c r="F105" s="54">
        <f t="shared" si="5"/>
        <v>30.35</v>
      </c>
      <c r="G105" s="112"/>
      <c r="H105" s="101">
        <v>30.35</v>
      </c>
      <c r="I105" s="30"/>
      <c r="J105" s="29">
        <f t="shared" si="4"/>
        <v>30.35</v>
      </c>
    </row>
    <row r="106" spans="3:10" s="40" customFormat="1" ht="19.5" thickBot="1">
      <c r="C106" s="48"/>
      <c r="D106" s="12" t="s">
        <v>110</v>
      </c>
      <c r="E106" s="38" t="s">
        <v>144</v>
      </c>
      <c r="F106" s="63">
        <f t="shared" si="5"/>
        <v>34.55</v>
      </c>
      <c r="G106" s="112"/>
      <c r="H106" s="114">
        <v>34.55</v>
      </c>
      <c r="I106" s="33"/>
      <c r="J106" s="28">
        <f t="shared" si="4"/>
        <v>34.55</v>
      </c>
    </row>
    <row r="107" spans="3:10" s="37" customFormat="1" ht="21" customHeight="1" thickBot="1">
      <c r="C107" s="16" t="s">
        <v>151</v>
      </c>
      <c r="D107" s="161" t="s">
        <v>224</v>
      </c>
      <c r="E107" s="152"/>
      <c r="F107" s="17">
        <f>F108+F109+F110+F111+F112</f>
        <v>229.88</v>
      </c>
      <c r="G107" s="110"/>
      <c r="H107" s="118">
        <f>H108+H109+H110+H111+H112</f>
        <v>229.88</v>
      </c>
      <c r="I107" s="119">
        <f>I108+I109+I110+I111+I112</f>
        <v>0</v>
      </c>
      <c r="J107" s="17">
        <f>H107+I107</f>
        <v>229.88</v>
      </c>
    </row>
    <row r="108" spans="3:10" s="37" customFormat="1" ht="18.75">
      <c r="C108" s="50"/>
      <c r="D108" s="67" t="s">
        <v>170</v>
      </c>
      <c r="E108" s="70" t="s">
        <v>171</v>
      </c>
      <c r="F108" s="32">
        <f>J108</f>
        <v>62.27</v>
      </c>
      <c r="G108" s="110"/>
      <c r="H108" s="100">
        <v>62.27</v>
      </c>
      <c r="I108" s="27"/>
      <c r="J108" s="32">
        <f t="shared" si="4"/>
        <v>62.27</v>
      </c>
    </row>
    <row r="109" spans="3:10" s="41" customFormat="1" ht="18.75">
      <c r="C109" s="51"/>
      <c r="D109" s="67" t="s">
        <v>169</v>
      </c>
      <c r="E109" s="35" t="s">
        <v>172</v>
      </c>
      <c r="F109" s="32">
        <f>J109</f>
        <v>65.86</v>
      </c>
      <c r="G109" s="113"/>
      <c r="H109" s="101">
        <v>65.86</v>
      </c>
      <c r="I109" s="30"/>
      <c r="J109" s="29">
        <f t="shared" si="4"/>
        <v>65.86</v>
      </c>
    </row>
    <row r="110" spans="3:10" s="41" customFormat="1" ht="18.75">
      <c r="C110" s="52"/>
      <c r="D110" s="68" t="s">
        <v>193</v>
      </c>
      <c r="E110" s="35" t="s">
        <v>173</v>
      </c>
      <c r="F110" s="29">
        <f>J110</f>
        <v>33.5</v>
      </c>
      <c r="G110" s="113"/>
      <c r="H110" s="101">
        <v>33.5</v>
      </c>
      <c r="I110" s="30"/>
      <c r="J110" s="29">
        <f t="shared" si="4"/>
        <v>33.5</v>
      </c>
    </row>
    <row r="111" spans="3:10" s="37" customFormat="1" ht="37.5">
      <c r="C111" s="49"/>
      <c r="D111" s="69" t="s">
        <v>206</v>
      </c>
      <c r="E111" s="35" t="s">
        <v>35</v>
      </c>
      <c r="F111" s="29">
        <f>J111</f>
        <v>13.5</v>
      </c>
      <c r="G111" s="110"/>
      <c r="H111" s="101">
        <v>13.5</v>
      </c>
      <c r="I111" s="30"/>
      <c r="J111" s="29">
        <f t="shared" si="4"/>
        <v>13.5</v>
      </c>
    </row>
    <row r="112" spans="3:10" s="37" customFormat="1" ht="20.25" customHeight="1" thickBot="1">
      <c r="C112" s="49"/>
      <c r="D112" s="69" t="s">
        <v>34</v>
      </c>
      <c r="E112" s="35" t="s">
        <v>200</v>
      </c>
      <c r="F112" s="54">
        <f>J112</f>
        <v>54.75</v>
      </c>
      <c r="G112" s="110"/>
      <c r="H112" s="114">
        <v>54.75</v>
      </c>
      <c r="I112" s="33"/>
      <c r="J112" s="28">
        <f t="shared" si="4"/>
        <v>54.75</v>
      </c>
    </row>
    <row r="113" spans="3:10" s="40" customFormat="1" ht="24" customHeight="1" thickBot="1">
      <c r="C113" s="16" t="s">
        <v>153</v>
      </c>
      <c r="D113" s="159" t="s">
        <v>225</v>
      </c>
      <c r="E113" s="160"/>
      <c r="F113" s="17">
        <f>F114++F115</f>
        <v>49</v>
      </c>
      <c r="G113" s="112"/>
      <c r="H113" s="118">
        <f>H114+H115</f>
        <v>49</v>
      </c>
      <c r="I113" s="119">
        <f>I114+I115</f>
        <v>0</v>
      </c>
      <c r="J113" s="17">
        <f>H113+I113</f>
        <v>49</v>
      </c>
    </row>
    <row r="114" spans="3:10" s="40" customFormat="1" ht="37.5">
      <c r="C114" s="49"/>
      <c r="D114" s="8" t="s">
        <v>226</v>
      </c>
      <c r="E114" s="35" t="s">
        <v>36</v>
      </c>
      <c r="F114" s="29">
        <f>J114</f>
        <v>38</v>
      </c>
      <c r="G114" s="112"/>
      <c r="H114" s="100">
        <v>38</v>
      </c>
      <c r="I114" s="27"/>
      <c r="J114" s="32">
        <f t="shared" si="4"/>
        <v>38</v>
      </c>
    </row>
    <row r="115" spans="3:10" s="40" customFormat="1" ht="19.5" thickBot="1">
      <c r="C115" s="48"/>
      <c r="D115" s="11" t="s">
        <v>152</v>
      </c>
      <c r="E115" s="38" t="s">
        <v>175</v>
      </c>
      <c r="F115" s="28">
        <f>J115</f>
        <v>11</v>
      </c>
      <c r="G115" s="112"/>
      <c r="H115" s="114">
        <v>11</v>
      </c>
      <c r="I115" s="33"/>
      <c r="J115" s="28">
        <f t="shared" si="4"/>
        <v>11</v>
      </c>
    </row>
    <row r="116" spans="3:10" s="40" customFormat="1" ht="19.5" thickBot="1">
      <c r="C116" s="16" t="s">
        <v>154</v>
      </c>
      <c r="D116" s="159" t="s">
        <v>228</v>
      </c>
      <c r="E116" s="160"/>
      <c r="F116" s="17">
        <f>F117</f>
        <v>24</v>
      </c>
      <c r="G116" s="112"/>
      <c r="H116" s="118">
        <f>H117</f>
        <v>24</v>
      </c>
      <c r="I116" s="119">
        <f>I117</f>
        <v>0</v>
      </c>
      <c r="J116" s="17">
        <f>H116+I116</f>
        <v>24</v>
      </c>
    </row>
    <row r="117" spans="3:10" s="40" customFormat="1" ht="18.75" customHeight="1" thickBot="1">
      <c r="C117" s="31"/>
      <c r="D117" s="8" t="s">
        <v>227</v>
      </c>
      <c r="E117" s="34" t="s">
        <v>176</v>
      </c>
      <c r="F117" s="32">
        <f>J117</f>
        <v>24</v>
      </c>
      <c r="G117" s="112"/>
      <c r="H117" s="125">
        <v>24</v>
      </c>
      <c r="I117" s="21"/>
      <c r="J117" s="32">
        <f t="shared" si="4"/>
        <v>24</v>
      </c>
    </row>
    <row r="118" spans="3:10" s="37" customFormat="1" ht="21" thickBot="1">
      <c r="C118" s="42" t="s">
        <v>177</v>
      </c>
      <c r="D118" s="153" t="s">
        <v>204</v>
      </c>
      <c r="E118" s="154"/>
      <c r="F118" s="91">
        <f>F119+F123</f>
        <v>77.5</v>
      </c>
      <c r="G118" s="110"/>
      <c r="H118" s="138">
        <f>H119+H123</f>
        <v>77.5</v>
      </c>
      <c r="I118" s="121">
        <f>I119+I123</f>
        <v>0</v>
      </c>
      <c r="J118" s="97">
        <f>H118+I118</f>
        <v>77.5</v>
      </c>
    </row>
    <row r="119" spans="3:10" s="37" customFormat="1" ht="19.5" thickBot="1">
      <c r="C119" s="16" t="s">
        <v>178</v>
      </c>
      <c r="D119" s="151" t="s">
        <v>179</v>
      </c>
      <c r="E119" s="152"/>
      <c r="F119" s="17">
        <f>F120+F121+F122</f>
        <v>60.5</v>
      </c>
      <c r="G119" s="110"/>
      <c r="H119" s="122">
        <f>H120+H121+H122</f>
        <v>60.5</v>
      </c>
      <c r="I119" s="123">
        <f>I120+I121+I122</f>
        <v>0</v>
      </c>
      <c r="J119" s="124">
        <f>H119+I119</f>
        <v>60.5</v>
      </c>
    </row>
    <row r="120" spans="3:10" s="37" customFormat="1" ht="18.75">
      <c r="C120" s="49"/>
      <c r="D120" s="7" t="s">
        <v>181</v>
      </c>
      <c r="E120" s="35" t="s">
        <v>182</v>
      </c>
      <c r="F120" s="43">
        <f>J120</f>
        <v>36.5</v>
      </c>
      <c r="G120" s="110"/>
      <c r="H120" s="100">
        <v>36.5</v>
      </c>
      <c r="I120" s="27"/>
      <c r="J120" s="32">
        <f t="shared" si="4"/>
        <v>36.5</v>
      </c>
    </row>
    <row r="121" spans="3:10" s="37" customFormat="1" ht="37.5">
      <c r="C121" s="49"/>
      <c r="D121" s="9" t="s">
        <v>210</v>
      </c>
      <c r="E121" s="35" t="s">
        <v>180</v>
      </c>
      <c r="F121" s="43">
        <f>J121</f>
        <v>16</v>
      </c>
      <c r="G121" s="110"/>
      <c r="H121" s="101">
        <v>16</v>
      </c>
      <c r="I121" s="30"/>
      <c r="J121" s="29">
        <f t="shared" si="4"/>
        <v>16</v>
      </c>
    </row>
    <row r="122" spans="3:10" s="37" customFormat="1" ht="19.5" thickBot="1">
      <c r="C122" s="49"/>
      <c r="D122" s="7" t="s">
        <v>211</v>
      </c>
      <c r="E122" s="35" t="s">
        <v>192</v>
      </c>
      <c r="F122" s="43">
        <f>J122</f>
        <v>8</v>
      </c>
      <c r="G122" s="110"/>
      <c r="H122" s="114">
        <v>8</v>
      </c>
      <c r="I122" s="33"/>
      <c r="J122" s="28">
        <f t="shared" si="4"/>
        <v>8</v>
      </c>
    </row>
    <row r="123" spans="3:10" s="40" customFormat="1" ht="19.5" thickBot="1">
      <c r="C123" s="16" t="s">
        <v>183</v>
      </c>
      <c r="D123" s="161" t="s">
        <v>184</v>
      </c>
      <c r="E123" s="152"/>
      <c r="F123" s="17">
        <f>F124</f>
        <v>17</v>
      </c>
      <c r="G123" s="112"/>
      <c r="H123" s="118">
        <f>H124</f>
        <v>17</v>
      </c>
      <c r="I123" s="119">
        <f>I124</f>
        <v>0</v>
      </c>
      <c r="J123" s="17">
        <f>H123+I123</f>
        <v>17</v>
      </c>
    </row>
    <row r="124" spans="3:10" s="40" customFormat="1" ht="38.25" thickBot="1">
      <c r="C124" s="49"/>
      <c r="D124" s="44" t="s">
        <v>212</v>
      </c>
      <c r="E124" s="30" t="s">
        <v>185</v>
      </c>
      <c r="F124" s="29">
        <f>J124</f>
        <v>17</v>
      </c>
      <c r="G124" s="112"/>
      <c r="H124" s="115">
        <v>17</v>
      </c>
      <c r="I124" s="116"/>
      <c r="J124" s="117">
        <f t="shared" si="4"/>
        <v>17</v>
      </c>
    </row>
  </sheetData>
  <sheetProtection/>
  <mergeCells count="30">
    <mergeCell ref="D123:E123"/>
    <mergeCell ref="D9:E9"/>
    <mergeCell ref="D46:E46"/>
    <mergeCell ref="D13:E13"/>
    <mergeCell ref="D16:E16"/>
    <mergeCell ref="D14:E14"/>
    <mergeCell ref="D20:E20"/>
    <mergeCell ref="D69:E69"/>
    <mergeCell ref="D72:E72"/>
    <mergeCell ref="D22:E22"/>
    <mergeCell ref="D1:F1"/>
    <mergeCell ref="D2:F2"/>
    <mergeCell ref="D3:F3"/>
    <mergeCell ref="C5:F5"/>
    <mergeCell ref="C7:E7"/>
    <mergeCell ref="D119:E119"/>
    <mergeCell ref="D33:E33"/>
    <mergeCell ref="D36:E36"/>
    <mergeCell ref="D42:E42"/>
    <mergeCell ref="D45:E45"/>
    <mergeCell ref="D8:E8"/>
    <mergeCell ref="D11:E11"/>
    <mergeCell ref="D118:E118"/>
    <mergeCell ref="D17:E17"/>
    <mergeCell ref="D23:E23"/>
    <mergeCell ref="D19:E19"/>
    <mergeCell ref="D116:E116"/>
    <mergeCell ref="D59:E59"/>
    <mergeCell ref="D107:E107"/>
    <mergeCell ref="D113:E113"/>
  </mergeCells>
  <printOptions/>
  <pageMargins left="0.15748031496062992" right="0.15748031496062992" top="0.3937007874015748" bottom="0.3543307086614173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2023-10-26T13:10:56Z</cp:lastPrinted>
  <dcterms:created xsi:type="dcterms:W3CDTF">1996-10-08T23:32:33Z</dcterms:created>
  <dcterms:modified xsi:type="dcterms:W3CDTF">2023-10-26T13:25:09Z</dcterms:modified>
  <cp:category/>
  <cp:version/>
  <cp:contentType/>
  <cp:contentStatus/>
</cp:coreProperties>
</file>