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95" activeTab="0"/>
  </bookViews>
  <sheets>
    <sheet name="nr.2" sheetId="1" r:id="rId1"/>
  </sheets>
  <definedNames>
    <definedName name="_xlnm.Print_Titles" localSheetId="0">'nr.2'!$5:$5</definedName>
  </definedNames>
  <calcPr fullCalcOnLoad="1"/>
</workbook>
</file>

<file path=xl/sharedStrings.xml><?xml version="1.0" encoding="utf-8"?>
<sst xmlns="http://schemas.openxmlformats.org/spreadsheetml/2006/main" count="90" uniqueCount="90">
  <si>
    <t>Denumirea</t>
  </si>
  <si>
    <t>Suma, mii lei</t>
  </si>
  <si>
    <t>IMPOZITE PE VENIT</t>
  </si>
  <si>
    <t>Impozit pe venitul reţinut din salariu</t>
  </si>
  <si>
    <t>Impozit pe venitul aferent operaţiunilor de predare în posesie şi/sau folosinţă a proprietăţii imobiliare</t>
  </si>
  <si>
    <t>Impozitul funciar</t>
  </si>
  <si>
    <t>Impozitul pe bunurile imobiliare</t>
  </si>
  <si>
    <t>Impozitul pe bunurile imobiliare ale persoanelor juridice</t>
  </si>
  <si>
    <t>Impozitul pe bunurile imobiliare achitat de către persoanele juridice și fizice înregistrate în calitate de întreprinzător din valoarea estimată (de piață) a bunurilor imobiliare</t>
  </si>
  <si>
    <t>Impozitul pe bunurile imobiliare achitat de către persoanele fizice – cetăţeni din valoarea estimată (de piaţă) a bunurilor imobiliare</t>
  </si>
  <si>
    <t>Impozite pe proprietate cu caracter ocazional</t>
  </si>
  <si>
    <t>Impozit privat încasat în bugetul local de nivelul II</t>
  </si>
  <si>
    <t>IMPOZITE ŞI TAXE PE MĂRFURI ŞI SERVICII</t>
  </si>
  <si>
    <t>Taxe pentru servicii specifice</t>
  </si>
  <si>
    <t>Taxa de piaţă</t>
  </si>
  <si>
    <t>114411</t>
  </si>
  <si>
    <t>Taxa pentru amenajarea teritoriului</t>
  </si>
  <si>
    <t>114412</t>
  </si>
  <si>
    <t>114413</t>
  </si>
  <si>
    <t>Taxa pentru dispozitivele publicitare</t>
  </si>
  <si>
    <t>114415</t>
  </si>
  <si>
    <t>Taxa pentru parcare</t>
  </si>
  <si>
    <t>114416</t>
  </si>
  <si>
    <t>Alte taxe pentru servicii specifice</t>
  </si>
  <si>
    <t>Taxa pentru cazare</t>
  </si>
  <si>
    <t>Taxa pentru aplicarea simbolicii locale</t>
  </si>
  <si>
    <t>Taxe şi plăţi pentru utilizarea mărfurilor şi  pentru practicarea unor genuri de activitate</t>
  </si>
  <si>
    <t>Taxa pentru patenta de întreprinzinzător</t>
  </si>
  <si>
    <t>Taxele pentru resursele naturale</t>
  </si>
  <si>
    <t>Taxa pentru apă</t>
  </si>
  <si>
    <t>VENITURI DIN PROPRIETATE</t>
  </si>
  <si>
    <t>Renta</t>
  </si>
  <si>
    <t>Venituri de la arenda terenurilor cu destinatie agricola</t>
  </si>
  <si>
    <t>Arenda terenurilor cu destinaţie agricolă încasată în bugetul local de nivelul II</t>
  </si>
  <si>
    <t>Taxe şi plăţi administrative</t>
  </si>
  <si>
    <t>Taxe administrative</t>
  </si>
  <si>
    <t xml:space="preserve">Plata pentru certificatele de urbanism şi autorizările de construire sau desfiinţare în bugetul local de nivelul II </t>
  </si>
  <si>
    <t>Plăţi administrative</t>
  </si>
  <si>
    <t>Taxa la cumpărarea valutei străine de către persoanele fizice în casele de schimb valutar</t>
  </si>
  <si>
    <t>Comercializarea mărfurilor şi serviciilor de către instituţiile bugetare</t>
  </si>
  <si>
    <t xml:space="preserve">Încasări de la prestarea serviciilor cu plată </t>
  </si>
  <si>
    <t>Plata pentru locaţiunea bunurilor patrimoniului public</t>
  </si>
  <si>
    <t xml:space="preserve">AMENZI ŞI SANCŢIUNI </t>
  </si>
  <si>
    <t>Amenzi şi sancţiuni contravenţionale</t>
  </si>
  <si>
    <t xml:space="preserve">Amenzi şi sancţiuni contravenţionale încasate în bugetul local de nivelul II </t>
  </si>
  <si>
    <t>Alte venituri</t>
  </si>
  <si>
    <t>Alte venituri încasate în bugetele locale</t>
  </si>
  <si>
    <t>Transferuri primite între bugetul de stat şi bugetele locale de nivelul II</t>
  </si>
  <si>
    <t>Anexa nr.2</t>
  </si>
  <si>
    <t>Impozitul pe venitul persoanelor fizice spre plată/achitat</t>
  </si>
  <si>
    <t>Impozitul pe bunurile imobiliare ale persoanelor fizice</t>
  </si>
  <si>
    <t xml:space="preserve">Cod Eco </t>
  </si>
  <si>
    <t xml:space="preserve">IMPOZITE PE PROPRIETATE </t>
  </si>
  <si>
    <t>Taxa pentru prestarea serviciilor de transport auto de călători pe teritoriul municipiilor, oraşelor şi satelor (comunelor)</t>
  </si>
  <si>
    <t>Taxa pentru unităţile comerciale şi/sau de prestări servicii</t>
  </si>
  <si>
    <t>ALTE VENITURI ŞI VENITURI NEIDENTIFICATE</t>
  </si>
  <si>
    <t>la Decizia Consiliului mun.Bălţi</t>
  </si>
  <si>
    <t>Transferuri curente primite cu destinaţie specială  între bugetul de stat şi bugetele locale de nivelul II pentru şcoli sportive.</t>
  </si>
  <si>
    <t>Impozitul pe venitul persoanelor fizice ce desfășoară activitați indepedente în domeniul comerțului</t>
  </si>
  <si>
    <t xml:space="preserve">  </t>
  </si>
  <si>
    <t>Impozit pe venitul persoanelor fizice în domeniul transportului rutier de persoane în regim de taxi</t>
  </si>
  <si>
    <t>Impozitul funciar al persoanelor juridice și fizice, înregistrate în calitate de întreprinzător</t>
  </si>
  <si>
    <t>Impozitul funciar al persoanelor fizice-cetățeni</t>
  </si>
  <si>
    <t>DONAŢII VOLUNTARE</t>
  </si>
  <si>
    <t>Donaţii voluntare pentru cheltuieli curente</t>
  </si>
  <si>
    <t>Donaţii voluntare pentru cheltuieli curente din surse interne</t>
  </si>
  <si>
    <t>Donaţii voluntare pentru cheltuieli curente din surse interne pentru instituţiile bugetare</t>
  </si>
  <si>
    <t>TRANSFERURI PRIMITE ÎNTRE BUGETUL DE STAT ŞI BUGETELE LOCALE</t>
  </si>
  <si>
    <t>Taxa de plasare (amplasare) a publicitatii (reclamei)</t>
  </si>
  <si>
    <t>114414</t>
  </si>
  <si>
    <t>Arenda terenurilor cu altă destinaţie decât cea agricolă încasată în bugetul local de nivelul II</t>
  </si>
  <si>
    <t>Venituri de la arenda terenurilor cu altă destinatie decât cea agricola</t>
  </si>
  <si>
    <t>Venituri din concesiuni și închirieri</t>
  </si>
  <si>
    <t>Redevența din concensionarea activelor și terenurilor, încasata în bugetul local de nivelul II</t>
  </si>
  <si>
    <t>VENITURI DIN VÂNZAREA MĂRFURILOR ŞI SERVICIILOR</t>
  </si>
  <si>
    <t>Impozitul  unic perceput de la rezidenții parcurilor pentru tehnologia informației</t>
  </si>
  <si>
    <t>Transferuri curente primite cu destinaţie specială  între bugetul de stat şi bugetele locale de nivelul II</t>
  </si>
  <si>
    <t>Transferuri curente primite cu destinaţie specială  între bugetul de stat şi bugetele locale de nivelul II pentru învățământul preșcolar, primar, secundar general, special și complementar (extrașcolar).</t>
  </si>
  <si>
    <t>Transferuri curente primite cu destinaţie specială  între bugetul de stat şi bugetele locale de nivelul II pentru asigurarea şi asistenţa socială.</t>
  </si>
  <si>
    <t>Transferuri curente primite cu destinaţie specială între bugetul de stat şi bugetele locale de nivelul II pentru infrastructura drumurilor.</t>
  </si>
  <si>
    <t>TOTAL  VENITURI ALE BUGETULUI  MUNICIPAL</t>
  </si>
  <si>
    <t>nr.______din _____________2023</t>
  </si>
  <si>
    <t>COMPONENŢA VENITURILOR BUGETULUI MUNICIPAL BĂLŢI                          PENTRU ANUL 2024</t>
  </si>
  <si>
    <t>Proiect</t>
  </si>
  <si>
    <t>Modificări (+/-)</t>
  </si>
  <si>
    <t>Aprobat 2024</t>
  </si>
  <si>
    <t>Granturi primite</t>
  </si>
  <si>
    <t>Granturi primite de la organizațiile internaționale</t>
  </si>
  <si>
    <t>Granturi capitale primite de la organizațiile internaționale pentru proiecte finanțate din surse externe</t>
  </si>
  <si>
    <t>Granturi capitale primite de la organizațiile internaționale pentru proiecte finanțate din surse externe pentru bugetul local de nivelul 2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</si>
</sst>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64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u val="single"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4"/>
      <color indexed="8"/>
      <name val="Times New Roman"/>
      <family val="1"/>
    </font>
    <font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"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i/>
      <u val="single"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201" fontId="2" fillId="33" borderId="10" xfId="0" applyNumberFormat="1" applyFont="1" applyFill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201" fontId="8" fillId="0" borderId="10" xfId="0" applyNumberFormat="1" applyFont="1" applyBorder="1" applyAlignment="1">
      <alignment horizontal="center" vertical="center"/>
    </xf>
    <xf numFmtId="201" fontId="2" fillId="0" borderId="10" xfId="0" applyNumberFormat="1" applyFont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 vertical="center"/>
    </xf>
    <xf numFmtId="201" fontId="9" fillId="33" borderId="10" xfId="0" applyNumberFormat="1" applyFont="1" applyFill="1" applyBorder="1" applyAlignment="1">
      <alignment horizontal="center" vertical="center"/>
    </xf>
    <xf numFmtId="0" fontId="58" fillId="33" borderId="10" xfId="33" applyFont="1" applyFill="1" applyBorder="1" applyAlignment="1">
      <alignment horizontal="left" vertical="center" wrapText="1"/>
      <protection/>
    </xf>
    <xf numFmtId="0" fontId="59" fillId="0" borderId="10" xfId="33" applyFont="1" applyFill="1" applyBorder="1" applyAlignment="1">
      <alignment horizontal="left" vertical="center" wrapText="1"/>
      <protection/>
    </xf>
    <xf numFmtId="0" fontId="60" fillId="0" borderId="10" xfId="33" applyFont="1" applyFill="1" applyBorder="1" applyAlignment="1">
      <alignment horizontal="left" vertical="center" wrapText="1"/>
      <protection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33" applyFont="1" applyBorder="1" applyAlignment="1">
      <alignment horizontal="left" vertical="center" wrapText="1"/>
      <protection/>
    </xf>
    <xf numFmtId="0" fontId="59" fillId="0" borderId="12" xfId="0" applyFont="1" applyBorder="1" applyAlignment="1">
      <alignment horizontal="left" vertical="center" wrapText="1"/>
    </xf>
    <xf numFmtId="0" fontId="60" fillId="0" borderId="10" xfId="34" applyFont="1" applyFill="1" applyBorder="1" applyAlignment="1">
      <alignment horizontal="left" vertical="center" wrapText="1"/>
      <protection/>
    </xf>
    <xf numFmtId="0" fontId="60" fillId="0" borderId="10" xfId="33" applyFont="1" applyBorder="1" applyAlignment="1">
      <alignment horizontal="left" vertical="center" wrapText="1"/>
      <protection/>
    </xf>
    <xf numFmtId="0" fontId="59" fillId="0" borderId="10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20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01" fontId="7" fillId="0" borderId="13" xfId="0" applyNumberFormat="1" applyFont="1" applyBorder="1" applyAlignment="1">
      <alignment horizontal="center" vertical="center"/>
    </xf>
    <xf numFmtId="0" fontId="59" fillId="0" borderId="11" xfId="33" applyFont="1" applyFill="1" applyBorder="1" applyAlignment="1">
      <alignment horizontal="left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4" xfId="33" applyFont="1" applyFill="1" applyBorder="1" applyAlignment="1">
      <alignment horizontal="left" vertical="center" wrapText="1"/>
      <protection/>
    </xf>
    <xf numFmtId="0" fontId="59" fillId="0" borderId="14" xfId="0" applyFont="1" applyBorder="1" applyAlignment="1">
      <alignment horizontal="center" vertical="center"/>
    </xf>
    <xf numFmtId="201" fontId="7" fillId="0" borderId="14" xfId="0" applyNumberFormat="1" applyFont="1" applyBorder="1" applyAlignment="1">
      <alignment horizontal="center" vertical="center"/>
    </xf>
    <xf numFmtId="0" fontId="59" fillId="0" borderId="15" xfId="33" applyFont="1" applyFill="1" applyBorder="1" applyAlignment="1">
      <alignment horizontal="left" vertical="center" wrapText="1"/>
      <protection/>
    </xf>
    <xf numFmtId="0" fontId="59" fillId="0" borderId="15" xfId="0" applyFont="1" applyBorder="1" applyAlignment="1">
      <alignment horizontal="center" vertical="center"/>
    </xf>
    <xf numFmtId="201" fontId="7" fillId="0" borderId="15" xfId="0" applyNumberFormat="1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201" fontId="7" fillId="0" borderId="11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6" xfId="33" applyFont="1" applyFill="1" applyBorder="1" applyAlignment="1">
      <alignment horizontal="left" vertical="center" wrapText="1"/>
      <protection/>
    </xf>
    <xf numFmtId="0" fontId="59" fillId="0" borderId="16" xfId="0" applyFont="1" applyFill="1" applyBorder="1" applyAlignment="1">
      <alignment horizontal="center" vertical="center"/>
    </xf>
    <xf numFmtId="201" fontId="7" fillId="0" borderId="16" xfId="0" applyNumberFormat="1" applyFont="1" applyBorder="1" applyAlignment="1">
      <alignment horizontal="center" vertical="center"/>
    </xf>
    <xf numFmtId="0" fontId="59" fillId="0" borderId="11" xfId="34" applyFont="1" applyFill="1" applyBorder="1" applyAlignment="1">
      <alignment horizontal="left" vertical="center" wrapText="1"/>
      <protection/>
    </xf>
    <xf numFmtId="201" fontId="7" fillId="34" borderId="11" xfId="0" applyNumberFormat="1" applyFont="1" applyFill="1" applyBorder="1" applyAlignment="1">
      <alignment horizontal="center" vertical="center"/>
    </xf>
    <xf numFmtId="0" fontId="59" fillId="0" borderId="15" xfId="33" applyFont="1" applyBorder="1" applyAlignment="1">
      <alignment horizontal="left" vertical="center" wrapText="1"/>
      <protection/>
    </xf>
    <xf numFmtId="0" fontId="59" fillId="0" borderId="11" xfId="0" applyFont="1" applyBorder="1" applyAlignment="1">
      <alignment horizontal="left" vertical="center" wrapText="1"/>
    </xf>
    <xf numFmtId="0" fontId="57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62" fillId="0" borderId="17" xfId="0" applyFont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17" xfId="0" applyFont="1" applyBorder="1" applyAlignment="1">
      <alignment vertical="center"/>
    </xf>
    <xf numFmtId="201" fontId="57" fillId="0" borderId="17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201" fontId="2" fillId="33" borderId="15" xfId="0" applyNumberFormat="1" applyFont="1" applyFill="1" applyBorder="1" applyAlignment="1">
      <alignment horizontal="center" vertical="center"/>
    </xf>
    <xf numFmtId="201" fontId="8" fillId="0" borderId="15" xfId="0" applyNumberFormat="1" applyFont="1" applyBorder="1" applyAlignment="1">
      <alignment horizontal="center" vertical="center"/>
    </xf>
    <xf numFmtId="201" fontId="2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1" fontId="7" fillId="0" borderId="20" xfId="0" applyNumberFormat="1" applyFont="1" applyBorder="1" applyAlignment="1">
      <alignment horizontal="center" vertical="center"/>
    </xf>
    <xf numFmtId="201" fontId="8" fillId="0" borderId="16" xfId="0" applyNumberFormat="1" applyFont="1" applyBorder="1" applyAlignment="1">
      <alignment horizontal="center" vertical="center"/>
    </xf>
    <xf numFmtId="201" fontId="7" fillId="0" borderId="1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1" fontId="7" fillId="34" borderId="20" xfId="0" applyNumberFormat="1" applyFont="1" applyFill="1" applyBorder="1" applyAlignment="1">
      <alignment horizontal="center" vertical="center"/>
    </xf>
    <xf numFmtId="201" fontId="7" fillId="0" borderId="17" xfId="0" applyNumberFormat="1" applyFont="1" applyBorder="1" applyAlignment="1">
      <alignment horizontal="center" vertical="center"/>
    </xf>
    <xf numFmtId="201" fontId="8" fillId="0" borderId="20" xfId="0" applyNumberFormat="1" applyFont="1" applyBorder="1" applyAlignment="1">
      <alignment horizontal="center" vertical="center"/>
    </xf>
    <xf numFmtId="201" fontId="8" fillId="0" borderId="11" xfId="0" applyNumberFormat="1" applyFont="1" applyBorder="1" applyAlignment="1">
      <alignment horizontal="center" vertical="center"/>
    </xf>
    <xf numFmtId="201" fontId="8" fillId="0" borderId="17" xfId="0" applyNumberFormat="1" applyFont="1" applyBorder="1" applyAlignment="1">
      <alignment horizontal="center" vertical="center"/>
    </xf>
    <xf numFmtId="201" fontId="2" fillId="33" borderId="21" xfId="0" applyNumberFormat="1" applyFont="1" applyFill="1" applyBorder="1" applyAlignment="1">
      <alignment horizontal="center" vertical="center"/>
    </xf>
    <xf numFmtId="201" fontId="2" fillId="33" borderId="17" xfId="0" applyNumberFormat="1" applyFont="1" applyFill="1" applyBorder="1" applyAlignment="1">
      <alignment horizontal="center" vertical="center"/>
    </xf>
    <xf numFmtId="201" fontId="7" fillId="0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2" xfId="33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12" fillId="0" borderId="26" xfId="33" applyFont="1" applyBorder="1" applyAlignment="1">
      <alignment vertical="center" wrapText="1"/>
      <protection/>
    </xf>
    <xf numFmtId="0" fontId="2" fillId="0" borderId="13" xfId="0" applyFont="1" applyBorder="1" applyAlignment="1">
      <alignment horizontal="center" vertical="center"/>
    </xf>
    <xf numFmtId="0" fontId="13" fillId="0" borderId="12" xfId="33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201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tabSelected="1" workbookViewId="0" topLeftCell="A71">
      <selection activeCell="B1" sqref="B1:D78"/>
    </sheetView>
  </sheetViews>
  <sheetFormatPr defaultColWidth="9.140625" defaultRowHeight="12.75"/>
  <cols>
    <col min="1" max="1" width="3.00390625" style="0" customWidth="1"/>
    <col min="2" max="2" width="77.421875" style="3" customWidth="1"/>
    <col min="3" max="3" width="19.00390625" style="0" customWidth="1"/>
    <col min="4" max="4" width="20.00390625" style="11" customWidth="1"/>
    <col min="5" max="5" width="2.57421875" style="4" customWidth="1"/>
    <col min="6" max="6" width="14.140625" style="69" customWidth="1"/>
    <col min="7" max="7" width="15.00390625" style="69" customWidth="1"/>
    <col min="8" max="8" width="14.7109375" style="75" customWidth="1"/>
  </cols>
  <sheetData>
    <row r="1" spans="3:4" ht="18.75">
      <c r="C1" s="1"/>
      <c r="D1" s="18" t="s">
        <v>48</v>
      </c>
    </row>
    <row r="2" spans="3:4" ht="18.75">
      <c r="C2" s="119" t="s">
        <v>56</v>
      </c>
      <c r="D2" s="119"/>
    </row>
    <row r="3" spans="3:4" ht="18.75">
      <c r="C3" s="119" t="s">
        <v>81</v>
      </c>
      <c r="D3" s="119"/>
    </row>
    <row r="4" spans="2:8" ht="42.75" customHeight="1" thickBot="1">
      <c r="B4" s="116" t="s">
        <v>82</v>
      </c>
      <c r="C4" s="117"/>
      <c r="D4" s="117"/>
      <c r="F4" s="70"/>
      <c r="G4" s="70"/>
      <c r="H4" s="76"/>
    </row>
    <row r="5" spans="2:8" ht="38.25" customHeight="1" thickBot="1">
      <c r="B5" s="36" t="s">
        <v>0</v>
      </c>
      <c r="C5" s="37" t="s">
        <v>51</v>
      </c>
      <c r="D5" s="37" t="s">
        <v>1</v>
      </c>
      <c r="E5" s="62"/>
      <c r="F5" s="37" t="s">
        <v>83</v>
      </c>
      <c r="G5" s="68" t="s">
        <v>84</v>
      </c>
      <c r="H5" s="36" t="s">
        <v>85</v>
      </c>
    </row>
    <row r="6" spans="2:8" s="2" customFormat="1" ht="31.5" customHeight="1" thickBot="1">
      <c r="B6" s="118" t="s">
        <v>80</v>
      </c>
      <c r="C6" s="118"/>
      <c r="D6" s="24">
        <f>D7+D13+D24+D40+D44+D52+D61+D68+D72+D64</f>
        <v>974037.2</v>
      </c>
      <c r="E6" s="63"/>
      <c r="F6" s="24">
        <f>F7+F13+F24+F40+F44+F52+F61+F64+F68+F72</f>
        <v>974037.2</v>
      </c>
      <c r="G6" s="71">
        <f>G7+G13+G24+G44+G52+G61+G64+G68+G72</f>
        <v>0</v>
      </c>
      <c r="H6" s="24">
        <f aca="true" t="shared" si="0" ref="H6:H14">F6+G6</f>
        <v>974037.2</v>
      </c>
    </row>
    <row r="7" spans="2:8" s="38" customFormat="1" ht="24" customHeight="1" thickBot="1">
      <c r="B7" s="25" t="s">
        <v>2</v>
      </c>
      <c r="C7" s="5">
        <v>111000</v>
      </c>
      <c r="D7" s="19">
        <f>SUM(D8:D12)</f>
        <v>197076.6</v>
      </c>
      <c r="E7" s="64"/>
      <c r="F7" s="19">
        <f>F8+F9+F10+F11+F12</f>
        <v>197076.6</v>
      </c>
      <c r="G7" s="89">
        <f>G8+G9+G10+G11+G12</f>
        <v>0</v>
      </c>
      <c r="H7" s="19">
        <f t="shared" si="0"/>
        <v>197076.6</v>
      </c>
    </row>
    <row r="8" spans="2:8" ht="22.5" customHeight="1">
      <c r="B8" s="42" t="s">
        <v>3</v>
      </c>
      <c r="C8" s="43">
        <v>111110</v>
      </c>
      <c r="D8" s="44">
        <f>H8</f>
        <v>186626.6</v>
      </c>
      <c r="E8" s="62"/>
      <c r="F8" s="57">
        <v>186626.6</v>
      </c>
      <c r="G8" s="91"/>
      <c r="H8" s="57">
        <f t="shared" si="0"/>
        <v>186626.6</v>
      </c>
    </row>
    <row r="9" spans="2:8" ht="22.5" customHeight="1">
      <c r="B9" s="45" t="s">
        <v>49</v>
      </c>
      <c r="C9" s="46">
        <v>111121</v>
      </c>
      <c r="D9" s="47">
        <f>H9</f>
        <v>6000</v>
      </c>
      <c r="E9" s="62"/>
      <c r="F9" s="47">
        <v>6000</v>
      </c>
      <c r="G9" s="92"/>
      <c r="H9" s="57">
        <f t="shared" si="0"/>
        <v>6000</v>
      </c>
    </row>
    <row r="10" spans="2:8" ht="36.75" customHeight="1">
      <c r="B10" s="45" t="s">
        <v>58</v>
      </c>
      <c r="C10" s="46">
        <v>111124</v>
      </c>
      <c r="D10" s="47">
        <f>H10</f>
        <v>2600</v>
      </c>
      <c r="E10" s="62"/>
      <c r="F10" s="47">
        <v>2600</v>
      </c>
      <c r="G10" s="92"/>
      <c r="H10" s="57">
        <f t="shared" si="0"/>
        <v>2600</v>
      </c>
    </row>
    <row r="11" spans="2:8" s="10" customFormat="1" ht="36" customHeight="1">
      <c r="B11" s="45" t="s">
        <v>60</v>
      </c>
      <c r="C11" s="49">
        <v>111125</v>
      </c>
      <c r="D11" s="47">
        <f>H11</f>
        <v>1050</v>
      </c>
      <c r="E11" s="65"/>
      <c r="F11" s="47">
        <v>1050</v>
      </c>
      <c r="G11" s="93"/>
      <c r="H11" s="57">
        <f t="shared" si="0"/>
        <v>1050</v>
      </c>
    </row>
    <row r="12" spans="2:8" ht="37.5" customHeight="1" thickBot="1">
      <c r="B12" s="40" t="s">
        <v>4</v>
      </c>
      <c r="C12" s="41">
        <v>111130</v>
      </c>
      <c r="D12" s="23">
        <f>H12</f>
        <v>800</v>
      </c>
      <c r="E12" s="62"/>
      <c r="F12" s="23">
        <v>800</v>
      </c>
      <c r="G12" s="94"/>
      <c r="H12" s="77">
        <f t="shared" si="0"/>
        <v>800</v>
      </c>
    </row>
    <row r="13" spans="2:8" ht="24" customHeight="1" thickBot="1">
      <c r="B13" s="15" t="s">
        <v>52</v>
      </c>
      <c r="C13" s="5">
        <v>113000</v>
      </c>
      <c r="D13" s="19">
        <f>D14+D17+D22</f>
        <v>24456</v>
      </c>
      <c r="E13" s="62"/>
      <c r="F13" s="19">
        <f>F14+F17+F22</f>
        <v>24456</v>
      </c>
      <c r="G13" s="89">
        <f>G14+G17+G22</f>
        <v>0</v>
      </c>
      <c r="H13" s="19">
        <f t="shared" si="0"/>
        <v>24456</v>
      </c>
    </row>
    <row r="14" spans="2:8" ht="22.5" customHeight="1" thickBot="1">
      <c r="B14" s="17" t="s">
        <v>5</v>
      </c>
      <c r="C14" s="7">
        <v>113100</v>
      </c>
      <c r="D14" s="21">
        <f>SUM(D15:D16)</f>
        <v>426</v>
      </c>
      <c r="E14" s="62"/>
      <c r="F14" s="21">
        <f>F15+F16</f>
        <v>426</v>
      </c>
      <c r="G14" s="90">
        <f>G15+G16</f>
        <v>0</v>
      </c>
      <c r="H14" s="21">
        <f t="shared" si="0"/>
        <v>426</v>
      </c>
    </row>
    <row r="15" spans="2:8" s="10" customFormat="1" ht="35.25" customHeight="1">
      <c r="B15" s="42" t="s">
        <v>61</v>
      </c>
      <c r="C15" s="51">
        <v>113161</v>
      </c>
      <c r="D15" s="52">
        <f>H15</f>
        <v>400</v>
      </c>
      <c r="E15" s="65" t="s">
        <v>59</v>
      </c>
      <c r="F15" s="79">
        <v>400</v>
      </c>
      <c r="G15" s="95"/>
      <c r="H15" s="57">
        <f aca="true" t="shared" si="1" ref="H15:H23">F15+G15</f>
        <v>400</v>
      </c>
    </row>
    <row r="16" spans="2:8" s="10" customFormat="1" ht="22.5" customHeight="1" thickBot="1">
      <c r="B16" s="40" t="s">
        <v>62</v>
      </c>
      <c r="C16" s="48">
        <v>113171</v>
      </c>
      <c r="D16" s="50">
        <f>H16</f>
        <v>26</v>
      </c>
      <c r="E16" s="65"/>
      <c r="F16" s="50">
        <v>26</v>
      </c>
      <c r="G16" s="96"/>
      <c r="H16" s="77">
        <f t="shared" si="1"/>
        <v>26</v>
      </c>
    </row>
    <row r="17" spans="2:8" ht="21" customHeight="1" thickBot="1">
      <c r="B17" s="27" t="s">
        <v>6</v>
      </c>
      <c r="C17" s="7">
        <v>113200</v>
      </c>
      <c r="D17" s="21">
        <f>SUM(D18:D21)</f>
        <v>24020</v>
      </c>
      <c r="E17" s="62"/>
      <c r="F17" s="73">
        <f>F18+F19+F20+F21</f>
        <v>24020</v>
      </c>
      <c r="G17" s="80">
        <f>G18+G19+G20+G21</f>
        <v>0</v>
      </c>
      <c r="H17" s="21">
        <f t="shared" si="1"/>
        <v>24020</v>
      </c>
    </row>
    <row r="18" spans="2:8" ht="22.5" customHeight="1">
      <c r="B18" s="42" t="s">
        <v>7</v>
      </c>
      <c r="C18" s="43">
        <v>113210</v>
      </c>
      <c r="D18" s="44">
        <f>H18</f>
        <v>1000</v>
      </c>
      <c r="E18" s="62"/>
      <c r="F18" s="44">
        <v>1000</v>
      </c>
      <c r="G18" s="91"/>
      <c r="H18" s="57">
        <f t="shared" si="1"/>
        <v>1000</v>
      </c>
    </row>
    <row r="19" spans="2:8" ht="21.75" customHeight="1">
      <c r="B19" s="45" t="s">
        <v>50</v>
      </c>
      <c r="C19" s="46">
        <v>113220</v>
      </c>
      <c r="D19" s="47">
        <f>H19</f>
        <v>20</v>
      </c>
      <c r="E19" s="62"/>
      <c r="F19" s="47">
        <v>20</v>
      </c>
      <c r="G19" s="92"/>
      <c r="H19" s="47">
        <f t="shared" si="1"/>
        <v>20</v>
      </c>
    </row>
    <row r="20" spans="2:8" ht="57" customHeight="1">
      <c r="B20" s="54" t="s">
        <v>8</v>
      </c>
      <c r="C20" s="46">
        <v>113230</v>
      </c>
      <c r="D20" s="47">
        <f>H20</f>
        <v>9000</v>
      </c>
      <c r="E20" s="62"/>
      <c r="F20" s="47">
        <v>9000</v>
      </c>
      <c r="G20" s="92"/>
      <c r="H20" s="47">
        <f t="shared" si="1"/>
        <v>9000</v>
      </c>
    </row>
    <row r="21" spans="2:8" ht="43.5" customHeight="1" thickBot="1">
      <c r="B21" s="53" t="s">
        <v>9</v>
      </c>
      <c r="C21" s="41">
        <v>113240</v>
      </c>
      <c r="D21" s="23">
        <f>H21</f>
        <v>14000</v>
      </c>
      <c r="E21" s="62"/>
      <c r="F21" s="77">
        <v>14000</v>
      </c>
      <c r="G21" s="97"/>
      <c r="H21" s="77">
        <f t="shared" si="1"/>
        <v>14000</v>
      </c>
    </row>
    <row r="22" spans="2:8" ht="23.25" customHeight="1" thickBot="1">
      <c r="B22" s="17" t="s">
        <v>10</v>
      </c>
      <c r="C22" s="8">
        <v>113300</v>
      </c>
      <c r="D22" s="22">
        <f>D23</f>
        <v>10</v>
      </c>
      <c r="E22" s="62"/>
      <c r="F22" s="74">
        <f>F23</f>
        <v>10</v>
      </c>
      <c r="G22" s="80">
        <f>G23</f>
        <v>0</v>
      </c>
      <c r="H22" s="22">
        <f t="shared" si="1"/>
        <v>10</v>
      </c>
    </row>
    <row r="23" spans="2:8" ht="22.5" customHeight="1" thickBot="1">
      <c r="B23" s="28" t="s">
        <v>11</v>
      </c>
      <c r="C23" s="6">
        <v>113312</v>
      </c>
      <c r="D23" s="20">
        <f>H23</f>
        <v>10</v>
      </c>
      <c r="E23" s="62"/>
      <c r="F23" s="20">
        <v>10</v>
      </c>
      <c r="G23" s="98"/>
      <c r="H23" s="20">
        <f t="shared" si="1"/>
        <v>10</v>
      </c>
    </row>
    <row r="24" spans="2:8" ht="24" customHeight="1" thickBot="1">
      <c r="B24" s="15" t="s">
        <v>12</v>
      </c>
      <c r="C24" s="5">
        <v>114000</v>
      </c>
      <c r="D24" s="19">
        <f>D25+D33+D36+D38</f>
        <v>40306.5</v>
      </c>
      <c r="E24" s="62"/>
      <c r="F24" s="19">
        <f>F25+F33+F36+F38</f>
        <v>40306.5</v>
      </c>
      <c r="G24" s="71">
        <f>G25+G33+G36+G38</f>
        <v>0</v>
      </c>
      <c r="H24" s="19">
        <f>F24+G24</f>
        <v>40306.5</v>
      </c>
    </row>
    <row r="25" spans="2:8" ht="18.75" customHeight="1" thickBot="1">
      <c r="B25" s="27" t="s">
        <v>13</v>
      </c>
      <c r="C25" s="7">
        <v>114410</v>
      </c>
      <c r="D25" s="21">
        <f>SUM(D26:D32)</f>
        <v>38552.5</v>
      </c>
      <c r="E25" s="62"/>
      <c r="F25" s="21">
        <f>F26+F27+F28+F29+F30+F31+F32</f>
        <v>38552.5</v>
      </c>
      <c r="G25" s="90">
        <f>G26+G27+G28+G29+G30+G31+G32</f>
        <v>0</v>
      </c>
      <c r="H25" s="21">
        <f>F25+G25</f>
        <v>38552.5</v>
      </c>
    </row>
    <row r="26" spans="2:8" ht="18.75">
      <c r="B26" s="42" t="s">
        <v>14</v>
      </c>
      <c r="C26" s="51" t="s">
        <v>15</v>
      </c>
      <c r="D26" s="44">
        <f aca="true" t="shared" si="2" ref="D26:D32">H26</f>
        <v>5014.3</v>
      </c>
      <c r="E26" s="62"/>
      <c r="F26" s="57">
        <v>5014.3</v>
      </c>
      <c r="G26" s="91"/>
      <c r="H26" s="57">
        <f aca="true" t="shared" si="3" ref="H26:H39">F26+G26</f>
        <v>5014.3</v>
      </c>
    </row>
    <row r="27" spans="2:8" ht="18.75" customHeight="1">
      <c r="B27" s="45" t="s">
        <v>16</v>
      </c>
      <c r="C27" s="49" t="s">
        <v>17</v>
      </c>
      <c r="D27" s="47">
        <f t="shared" si="2"/>
        <v>3900</v>
      </c>
      <c r="E27" s="62"/>
      <c r="F27" s="47">
        <v>3900</v>
      </c>
      <c r="G27" s="92"/>
      <c r="H27" s="47">
        <f t="shared" si="3"/>
        <v>3900</v>
      </c>
    </row>
    <row r="28" spans="2:8" ht="36.75" customHeight="1">
      <c r="B28" s="55" t="s">
        <v>53</v>
      </c>
      <c r="C28" s="56" t="s">
        <v>18</v>
      </c>
      <c r="D28" s="57">
        <f t="shared" si="2"/>
        <v>1183.2</v>
      </c>
      <c r="E28" s="62"/>
      <c r="F28" s="57">
        <v>1183.2</v>
      </c>
      <c r="G28" s="92"/>
      <c r="H28" s="47">
        <f t="shared" si="3"/>
        <v>1183.2</v>
      </c>
    </row>
    <row r="29" spans="2:8" ht="22.5" customHeight="1">
      <c r="B29" s="60" t="s">
        <v>68</v>
      </c>
      <c r="C29" s="46" t="s">
        <v>69</v>
      </c>
      <c r="D29" s="47">
        <f t="shared" si="2"/>
        <v>15</v>
      </c>
      <c r="E29" s="62"/>
      <c r="F29" s="47">
        <v>15</v>
      </c>
      <c r="G29" s="92"/>
      <c r="H29" s="47">
        <f t="shared" si="3"/>
        <v>15</v>
      </c>
    </row>
    <row r="30" spans="2:8" ht="21" customHeight="1">
      <c r="B30" s="55" t="s">
        <v>19</v>
      </c>
      <c r="C30" s="56" t="s">
        <v>20</v>
      </c>
      <c r="D30" s="57">
        <f t="shared" si="2"/>
        <v>3000</v>
      </c>
      <c r="E30" s="62"/>
      <c r="F30" s="57">
        <v>3000</v>
      </c>
      <c r="G30" s="92"/>
      <c r="H30" s="47">
        <f t="shared" si="3"/>
        <v>3000</v>
      </c>
    </row>
    <row r="31" spans="2:8" ht="22.5" customHeight="1">
      <c r="B31" s="55" t="s">
        <v>21</v>
      </c>
      <c r="C31" s="56" t="s">
        <v>22</v>
      </c>
      <c r="D31" s="57">
        <f t="shared" si="2"/>
        <v>440</v>
      </c>
      <c r="E31" s="62"/>
      <c r="F31" s="57">
        <v>440</v>
      </c>
      <c r="G31" s="92"/>
      <c r="H31" s="47">
        <f t="shared" si="3"/>
        <v>440</v>
      </c>
    </row>
    <row r="32" spans="2:8" s="16" customFormat="1" ht="21" customHeight="1" thickBot="1">
      <c r="B32" s="58" t="s">
        <v>54</v>
      </c>
      <c r="C32" s="41">
        <v>114418</v>
      </c>
      <c r="D32" s="59">
        <f t="shared" si="2"/>
        <v>25000</v>
      </c>
      <c r="E32" s="66"/>
      <c r="F32" s="81">
        <v>25000</v>
      </c>
      <c r="G32" s="97"/>
      <c r="H32" s="77">
        <f t="shared" si="3"/>
        <v>25000</v>
      </c>
    </row>
    <row r="33" spans="2:8" ht="18.75" customHeight="1" thickBot="1">
      <c r="B33" s="27" t="s">
        <v>23</v>
      </c>
      <c r="C33" s="7">
        <v>114420</v>
      </c>
      <c r="D33" s="21">
        <f>D34+D35</f>
        <v>554</v>
      </c>
      <c r="E33" s="62"/>
      <c r="F33" s="21">
        <f>F34+F35</f>
        <v>554</v>
      </c>
      <c r="G33" s="90">
        <f>G34+G35</f>
        <v>0</v>
      </c>
      <c r="H33" s="21">
        <f t="shared" si="3"/>
        <v>554</v>
      </c>
    </row>
    <row r="34" spans="2:8" ht="18.75">
      <c r="B34" s="42" t="s">
        <v>24</v>
      </c>
      <c r="C34" s="43">
        <v>114421</v>
      </c>
      <c r="D34" s="44">
        <f>H34</f>
        <v>550</v>
      </c>
      <c r="E34" s="62"/>
      <c r="F34" s="57">
        <v>550</v>
      </c>
      <c r="G34" s="91"/>
      <c r="H34" s="57">
        <f t="shared" si="3"/>
        <v>550</v>
      </c>
    </row>
    <row r="35" spans="2:8" ht="19.5" thickBot="1">
      <c r="B35" s="58" t="s">
        <v>25</v>
      </c>
      <c r="C35" s="41">
        <v>114423</v>
      </c>
      <c r="D35" s="23">
        <f>H35</f>
        <v>4</v>
      </c>
      <c r="E35" s="62"/>
      <c r="F35" s="23">
        <v>4</v>
      </c>
      <c r="G35" s="94"/>
      <c r="H35" s="77">
        <f t="shared" si="3"/>
        <v>4</v>
      </c>
    </row>
    <row r="36" spans="2:8" ht="37.5" customHeight="1" thickBot="1">
      <c r="B36" s="17" t="s">
        <v>26</v>
      </c>
      <c r="C36" s="7">
        <v>114520</v>
      </c>
      <c r="D36" s="21">
        <f>D37</f>
        <v>900</v>
      </c>
      <c r="E36" s="62"/>
      <c r="F36" s="21">
        <f>F37</f>
        <v>900</v>
      </c>
      <c r="G36" s="90">
        <f>G37</f>
        <v>0</v>
      </c>
      <c r="H36" s="21">
        <f t="shared" si="3"/>
        <v>900</v>
      </c>
    </row>
    <row r="37" spans="2:8" ht="24.75" customHeight="1" thickBot="1">
      <c r="B37" s="26" t="s">
        <v>27</v>
      </c>
      <c r="C37" s="9">
        <v>114522</v>
      </c>
      <c r="D37" s="14">
        <f>H37</f>
        <v>900</v>
      </c>
      <c r="E37" s="67"/>
      <c r="F37" s="14">
        <v>900</v>
      </c>
      <c r="G37" s="98"/>
      <c r="H37" s="20">
        <f t="shared" si="3"/>
        <v>900</v>
      </c>
    </row>
    <row r="38" spans="2:8" ht="23.25" customHeight="1" thickBot="1">
      <c r="B38" s="27" t="s">
        <v>28</v>
      </c>
      <c r="C38" s="7">
        <v>114610</v>
      </c>
      <c r="D38" s="21">
        <f>D39</f>
        <v>300</v>
      </c>
      <c r="E38" s="62"/>
      <c r="F38" s="21">
        <f>F39</f>
        <v>300</v>
      </c>
      <c r="G38" s="90">
        <f>G39</f>
        <v>0</v>
      </c>
      <c r="H38" s="21">
        <f t="shared" si="3"/>
        <v>300</v>
      </c>
    </row>
    <row r="39" spans="2:8" ht="23.25" customHeight="1" thickBot="1">
      <c r="B39" s="30" t="s">
        <v>29</v>
      </c>
      <c r="C39" s="6">
        <v>114611</v>
      </c>
      <c r="D39" s="20">
        <f>H39</f>
        <v>300</v>
      </c>
      <c r="E39" s="62"/>
      <c r="F39" s="82">
        <v>300</v>
      </c>
      <c r="G39" s="99"/>
      <c r="H39" s="82">
        <f t="shared" si="3"/>
        <v>300</v>
      </c>
    </row>
    <row r="40" spans="2:8" ht="23.25" customHeight="1" thickBot="1">
      <c r="B40" s="107" t="s">
        <v>86</v>
      </c>
      <c r="C40" s="108">
        <v>130000</v>
      </c>
      <c r="D40" s="22">
        <f>D41</f>
        <v>25656</v>
      </c>
      <c r="E40" s="62"/>
      <c r="F40" s="22">
        <f>F41</f>
        <v>25656</v>
      </c>
      <c r="G40" s="114"/>
      <c r="H40" s="22">
        <f>H41</f>
        <v>25656</v>
      </c>
    </row>
    <row r="41" spans="2:8" ht="23.25" customHeight="1" thickBot="1">
      <c r="B41" s="107" t="s">
        <v>87</v>
      </c>
      <c r="C41" s="8">
        <v>132000</v>
      </c>
      <c r="D41" s="22">
        <f>D42</f>
        <v>25656</v>
      </c>
      <c r="E41" s="62"/>
      <c r="F41" s="113">
        <f>F42</f>
        <v>25656</v>
      </c>
      <c r="G41" s="115"/>
      <c r="H41" s="113">
        <f>H42</f>
        <v>25656</v>
      </c>
    </row>
    <row r="42" spans="2:8" ht="39" customHeight="1" thickBot="1">
      <c r="B42" s="109" t="s">
        <v>88</v>
      </c>
      <c r="C42" s="110">
        <v>132220</v>
      </c>
      <c r="D42" s="39">
        <f>D43</f>
        <v>25656</v>
      </c>
      <c r="E42" s="62"/>
      <c r="F42" s="20">
        <f>F43</f>
        <v>25656</v>
      </c>
      <c r="G42" s="98"/>
      <c r="H42" s="20">
        <f>H43</f>
        <v>25656</v>
      </c>
    </row>
    <row r="43" spans="2:8" ht="36.75" customHeight="1" thickBot="1">
      <c r="B43" s="111" t="s">
        <v>89</v>
      </c>
      <c r="C43" s="112">
        <v>132222</v>
      </c>
      <c r="D43" s="20">
        <v>25656</v>
      </c>
      <c r="E43" s="62"/>
      <c r="F43" s="82">
        <v>25656</v>
      </c>
      <c r="G43" s="99"/>
      <c r="H43" s="82">
        <f>F43+G43</f>
        <v>25656</v>
      </c>
    </row>
    <row r="44" spans="2:8" s="16" customFormat="1" ht="24" customHeight="1" thickBot="1">
      <c r="B44" s="15" t="s">
        <v>30</v>
      </c>
      <c r="C44" s="5">
        <v>141000</v>
      </c>
      <c r="D44" s="19">
        <f>D45</f>
        <v>3994</v>
      </c>
      <c r="E44" s="66"/>
      <c r="F44" s="72">
        <f>F45</f>
        <v>3994</v>
      </c>
      <c r="G44" s="100">
        <f>G45</f>
        <v>0</v>
      </c>
      <c r="H44" s="19">
        <f>F44+G44</f>
        <v>3994</v>
      </c>
    </row>
    <row r="45" spans="2:8" ht="18.75" customHeight="1" thickBot="1">
      <c r="B45" s="31" t="s">
        <v>31</v>
      </c>
      <c r="C45" s="7">
        <v>141500</v>
      </c>
      <c r="D45" s="21">
        <f>D46+D48+D50</f>
        <v>3994</v>
      </c>
      <c r="E45" s="62"/>
      <c r="F45" s="83">
        <f>F46+F48+F50</f>
        <v>3994</v>
      </c>
      <c r="G45" s="101">
        <f>G46+G48+G50</f>
        <v>0</v>
      </c>
      <c r="H45" s="84">
        <f>F45+G45</f>
        <v>3994</v>
      </c>
    </row>
    <row r="46" spans="2:8" s="16" customFormat="1" ht="24.75" customHeight="1" thickBot="1">
      <c r="B46" s="17" t="s">
        <v>32</v>
      </c>
      <c r="C46" s="7">
        <v>141520</v>
      </c>
      <c r="D46" s="21">
        <f>D47</f>
        <v>1</v>
      </c>
      <c r="E46" s="66"/>
      <c r="F46" s="21">
        <f>F47</f>
        <v>1</v>
      </c>
      <c r="G46" s="90">
        <f>G47</f>
        <v>0</v>
      </c>
      <c r="H46" s="21">
        <f aca="true" t="shared" si="4" ref="H46:H51">F46+G46</f>
        <v>1</v>
      </c>
    </row>
    <row r="47" spans="2:8" ht="36" customHeight="1" thickBot="1">
      <c r="B47" s="26" t="s">
        <v>33</v>
      </c>
      <c r="C47" s="6">
        <v>141521</v>
      </c>
      <c r="D47" s="20">
        <f>H47</f>
        <v>1</v>
      </c>
      <c r="E47" s="62"/>
      <c r="F47" s="20">
        <v>1</v>
      </c>
      <c r="G47" s="98"/>
      <c r="H47" s="20">
        <f t="shared" si="4"/>
        <v>1</v>
      </c>
    </row>
    <row r="48" spans="2:8" ht="38.25" customHeight="1" thickBot="1">
      <c r="B48" s="17" t="s">
        <v>71</v>
      </c>
      <c r="C48" s="7">
        <v>141530</v>
      </c>
      <c r="D48" s="21">
        <f>D49</f>
        <v>3100</v>
      </c>
      <c r="E48" s="62"/>
      <c r="F48" s="78">
        <f>F49</f>
        <v>3100</v>
      </c>
      <c r="G48" s="102">
        <f>G49</f>
        <v>0</v>
      </c>
      <c r="H48" s="21">
        <f t="shared" si="4"/>
        <v>3100</v>
      </c>
    </row>
    <row r="49" spans="2:8" ht="40.5" customHeight="1" thickBot="1">
      <c r="B49" s="26" t="s">
        <v>70</v>
      </c>
      <c r="C49" s="6">
        <v>141532</v>
      </c>
      <c r="D49" s="20">
        <f>H49</f>
        <v>3100</v>
      </c>
      <c r="E49" s="62"/>
      <c r="F49" s="20">
        <v>3100</v>
      </c>
      <c r="G49" s="103"/>
      <c r="H49" s="20">
        <f t="shared" si="4"/>
        <v>3100</v>
      </c>
    </row>
    <row r="50" spans="2:8" ht="23.25" customHeight="1" thickBot="1">
      <c r="B50" s="32" t="s">
        <v>72</v>
      </c>
      <c r="C50" s="7">
        <v>141540</v>
      </c>
      <c r="D50" s="21">
        <f>D51</f>
        <v>893</v>
      </c>
      <c r="E50" s="62"/>
      <c r="F50" s="73">
        <f>F51</f>
        <v>893</v>
      </c>
      <c r="G50" s="102">
        <f>G51</f>
        <v>0</v>
      </c>
      <c r="H50" s="21">
        <f t="shared" si="4"/>
        <v>893</v>
      </c>
    </row>
    <row r="51" spans="2:8" ht="37.5" customHeight="1" thickBot="1">
      <c r="B51" s="29" t="s">
        <v>73</v>
      </c>
      <c r="C51" s="6">
        <v>141542</v>
      </c>
      <c r="D51" s="20">
        <f>H51</f>
        <v>893</v>
      </c>
      <c r="E51" s="62"/>
      <c r="F51" s="20">
        <v>893</v>
      </c>
      <c r="G51" s="103"/>
      <c r="H51" s="20">
        <f t="shared" si="4"/>
        <v>893</v>
      </c>
    </row>
    <row r="52" spans="2:8" ht="38.25" thickBot="1">
      <c r="B52" s="15" t="s">
        <v>74</v>
      </c>
      <c r="C52" s="5">
        <v>142000</v>
      </c>
      <c r="D52" s="19">
        <f>D53+D58</f>
        <v>24571.600000000002</v>
      </c>
      <c r="E52" s="62"/>
      <c r="F52" s="19">
        <f>F53+F58</f>
        <v>24571.600000000002</v>
      </c>
      <c r="G52" s="89">
        <f>G53+G58</f>
        <v>0</v>
      </c>
      <c r="H52" s="19">
        <f>F52+G52</f>
        <v>24571.600000000002</v>
      </c>
    </row>
    <row r="53" spans="2:8" ht="18.75" customHeight="1" thickBot="1">
      <c r="B53" s="17" t="s">
        <v>34</v>
      </c>
      <c r="C53" s="7">
        <v>142200</v>
      </c>
      <c r="D53" s="21">
        <f>D54+D56</f>
        <v>1070</v>
      </c>
      <c r="E53" s="62"/>
      <c r="F53" s="85">
        <f>F54+F56</f>
        <v>1070</v>
      </c>
      <c r="G53" s="104">
        <f>G54+G56</f>
        <v>0</v>
      </c>
      <c r="H53" s="85">
        <f>F53+G53</f>
        <v>1070</v>
      </c>
    </row>
    <row r="54" spans="2:8" ht="18.75" customHeight="1" thickBot="1">
      <c r="B54" s="27" t="s">
        <v>35</v>
      </c>
      <c r="C54" s="7">
        <v>142210</v>
      </c>
      <c r="D54" s="21">
        <f>D55</f>
        <v>70</v>
      </c>
      <c r="E54" s="62"/>
      <c r="F54" s="21">
        <f>F55</f>
        <v>70</v>
      </c>
      <c r="G54" s="90">
        <f>G55</f>
        <v>0</v>
      </c>
      <c r="H54" s="21">
        <f aca="true" t="shared" si="5" ref="H54:H60">F54+G54</f>
        <v>70</v>
      </c>
    </row>
    <row r="55" spans="2:8" ht="37.5" customHeight="1" thickBot="1">
      <c r="B55" s="40" t="s">
        <v>36</v>
      </c>
      <c r="C55" s="41">
        <v>142214</v>
      </c>
      <c r="D55" s="23">
        <f>H55</f>
        <v>70</v>
      </c>
      <c r="E55" s="62"/>
      <c r="F55" s="23">
        <v>70</v>
      </c>
      <c r="G55" s="99"/>
      <c r="H55" s="82">
        <f t="shared" si="5"/>
        <v>70</v>
      </c>
    </row>
    <row r="56" spans="2:8" ht="18.75" customHeight="1" thickBot="1">
      <c r="B56" s="27" t="s">
        <v>37</v>
      </c>
      <c r="C56" s="7">
        <v>142240</v>
      </c>
      <c r="D56" s="21">
        <f>D57</f>
        <v>1000</v>
      </c>
      <c r="E56" s="62"/>
      <c r="F56" s="73">
        <f>F57</f>
        <v>1000</v>
      </c>
      <c r="G56" s="102">
        <f>G57</f>
        <v>0</v>
      </c>
      <c r="H56" s="21">
        <f t="shared" si="5"/>
        <v>1000</v>
      </c>
    </row>
    <row r="57" spans="2:8" ht="35.25" customHeight="1" thickBot="1">
      <c r="B57" s="26" t="s">
        <v>38</v>
      </c>
      <c r="C57" s="6">
        <v>142245</v>
      </c>
      <c r="D57" s="20">
        <f>H57</f>
        <v>1000</v>
      </c>
      <c r="E57" s="62"/>
      <c r="F57" s="39">
        <v>1000</v>
      </c>
      <c r="G57" s="99"/>
      <c r="H57" s="82">
        <f t="shared" si="5"/>
        <v>1000</v>
      </c>
    </row>
    <row r="58" spans="2:8" ht="38.25" customHeight="1" thickBot="1">
      <c r="B58" s="17" t="s">
        <v>39</v>
      </c>
      <c r="C58" s="7">
        <v>142300</v>
      </c>
      <c r="D58" s="21">
        <f>D59+D60</f>
        <v>23501.600000000002</v>
      </c>
      <c r="E58" s="62"/>
      <c r="F58" s="21">
        <f>F59+F60</f>
        <v>23501.600000000002</v>
      </c>
      <c r="G58" s="90">
        <f>G59+G60</f>
        <v>0</v>
      </c>
      <c r="H58" s="21">
        <f t="shared" si="5"/>
        <v>23501.600000000002</v>
      </c>
    </row>
    <row r="59" spans="2:8" ht="25.5" customHeight="1">
      <c r="B59" s="42" t="s">
        <v>40</v>
      </c>
      <c r="C59" s="43">
        <v>142310</v>
      </c>
      <c r="D59" s="44">
        <f>H59</f>
        <v>21263.9</v>
      </c>
      <c r="E59" s="62"/>
      <c r="F59" s="57">
        <v>21263.9</v>
      </c>
      <c r="G59" s="91"/>
      <c r="H59" s="57">
        <f t="shared" si="5"/>
        <v>21263.9</v>
      </c>
    </row>
    <row r="60" spans="2:8" ht="24.75" customHeight="1" thickBot="1">
      <c r="B60" s="61" t="s">
        <v>41</v>
      </c>
      <c r="C60" s="41">
        <v>142320</v>
      </c>
      <c r="D60" s="23">
        <f>H60</f>
        <v>2237.7</v>
      </c>
      <c r="E60" s="62"/>
      <c r="F60" s="23">
        <v>2237.7</v>
      </c>
      <c r="G60" s="94"/>
      <c r="H60" s="77">
        <f t="shared" si="5"/>
        <v>2237.7</v>
      </c>
    </row>
    <row r="61" spans="2:8" ht="24" customHeight="1" thickBot="1">
      <c r="B61" s="15" t="s">
        <v>42</v>
      </c>
      <c r="C61" s="5">
        <v>143000</v>
      </c>
      <c r="D61" s="19">
        <f>D62</f>
        <v>150</v>
      </c>
      <c r="E61" s="62"/>
      <c r="F61" s="86">
        <f>F62</f>
        <v>150</v>
      </c>
      <c r="G61" s="105">
        <f>G62</f>
        <v>0</v>
      </c>
      <c r="H61" s="87">
        <f aca="true" t="shared" si="6" ref="H61:H78">F61+G61</f>
        <v>150</v>
      </c>
    </row>
    <row r="62" spans="2:8" ht="21.75" customHeight="1" thickBot="1">
      <c r="B62" s="17" t="s">
        <v>43</v>
      </c>
      <c r="C62" s="7">
        <v>143100</v>
      </c>
      <c r="D62" s="21">
        <f>D63</f>
        <v>150</v>
      </c>
      <c r="E62" s="62"/>
      <c r="F62" s="21">
        <f>F63</f>
        <v>150</v>
      </c>
      <c r="G62" s="90">
        <f>G63</f>
        <v>0</v>
      </c>
      <c r="H62" s="21">
        <f t="shared" si="6"/>
        <v>150</v>
      </c>
    </row>
    <row r="63" spans="2:8" ht="38.25" thickBot="1">
      <c r="B63" s="33" t="s">
        <v>44</v>
      </c>
      <c r="C63" s="6">
        <v>143120</v>
      </c>
      <c r="D63" s="20">
        <f>H63</f>
        <v>150</v>
      </c>
      <c r="E63" s="62"/>
      <c r="F63" s="23">
        <v>150</v>
      </c>
      <c r="G63" s="99"/>
      <c r="H63" s="82">
        <f t="shared" si="6"/>
        <v>150</v>
      </c>
    </row>
    <row r="64" spans="2:8" ht="24" customHeight="1" thickBot="1">
      <c r="B64" s="15" t="s">
        <v>63</v>
      </c>
      <c r="C64" s="34">
        <v>144000</v>
      </c>
      <c r="D64" s="35">
        <f>D65</f>
        <v>250</v>
      </c>
      <c r="E64" s="62"/>
      <c r="F64" s="72">
        <f aca="true" t="shared" si="7" ref="F64:G66">F65</f>
        <v>250</v>
      </c>
      <c r="G64" s="100">
        <f t="shared" si="7"/>
        <v>0</v>
      </c>
      <c r="H64" s="19">
        <f t="shared" si="6"/>
        <v>250</v>
      </c>
    </row>
    <row r="65" spans="2:8" ht="20.25" thickBot="1">
      <c r="B65" s="17" t="s">
        <v>64</v>
      </c>
      <c r="C65" s="7">
        <v>144100</v>
      </c>
      <c r="D65" s="21">
        <f>D66</f>
        <v>250</v>
      </c>
      <c r="E65" s="62"/>
      <c r="F65" s="73">
        <f t="shared" si="7"/>
        <v>250</v>
      </c>
      <c r="G65" s="104">
        <f t="shared" si="7"/>
        <v>0</v>
      </c>
      <c r="H65" s="85">
        <f t="shared" si="6"/>
        <v>250</v>
      </c>
    </row>
    <row r="66" spans="2:8" ht="26.25" customHeight="1" thickBot="1">
      <c r="B66" s="17" t="s">
        <v>65</v>
      </c>
      <c r="C66" s="7">
        <v>144110</v>
      </c>
      <c r="D66" s="21">
        <f>D67</f>
        <v>250</v>
      </c>
      <c r="E66" s="62"/>
      <c r="F66" s="73">
        <f t="shared" si="7"/>
        <v>250</v>
      </c>
      <c r="G66" s="102">
        <f t="shared" si="7"/>
        <v>0</v>
      </c>
      <c r="H66" s="21">
        <f t="shared" si="6"/>
        <v>250</v>
      </c>
    </row>
    <row r="67" spans="2:8" ht="38.25" thickBot="1">
      <c r="B67" s="33" t="s">
        <v>66</v>
      </c>
      <c r="C67" s="6">
        <v>144114</v>
      </c>
      <c r="D67" s="20">
        <f>H67</f>
        <v>250</v>
      </c>
      <c r="E67" s="62"/>
      <c r="F67" s="20">
        <v>250</v>
      </c>
      <c r="G67" s="103"/>
      <c r="H67" s="20">
        <f t="shared" si="6"/>
        <v>250</v>
      </c>
    </row>
    <row r="68" spans="2:8" s="16" customFormat="1" ht="24" customHeight="1" thickBot="1">
      <c r="B68" s="15" t="s">
        <v>55</v>
      </c>
      <c r="C68" s="5">
        <v>145000</v>
      </c>
      <c r="D68" s="19">
        <f>D69</f>
        <v>15</v>
      </c>
      <c r="E68" s="66"/>
      <c r="F68" s="19">
        <f aca="true" t="shared" si="8" ref="F68:G70">F69</f>
        <v>15</v>
      </c>
      <c r="G68" s="89">
        <f t="shared" si="8"/>
        <v>0</v>
      </c>
      <c r="H68" s="19">
        <f t="shared" si="6"/>
        <v>15</v>
      </c>
    </row>
    <row r="69" spans="2:8" ht="22.5" customHeight="1" thickBot="1">
      <c r="B69" s="27" t="s">
        <v>45</v>
      </c>
      <c r="C69" s="7">
        <v>145100</v>
      </c>
      <c r="D69" s="21">
        <f>D70</f>
        <v>15</v>
      </c>
      <c r="E69" s="62"/>
      <c r="F69" s="85">
        <f t="shared" si="8"/>
        <v>15</v>
      </c>
      <c r="G69" s="104">
        <f t="shared" si="8"/>
        <v>0</v>
      </c>
      <c r="H69" s="85">
        <f t="shared" si="6"/>
        <v>15</v>
      </c>
    </row>
    <row r="70" spans="2:8" ht="23.25" customHeight="1" thickBot="1">
      <c r="B70" s="17" t="s">
        <v>46</v>
      </c>
      <c r="C70" s="7">
        <v>145140</v>
      </c>
      <c r="D70" s="21">
        <f>D71</f>
        <v>15</v>
      </c>
      <c r="E70" s="62"/>
      <c r="F70" s="21">
        <f t="shared" si="8"/>
        <v>15</v>
      </c>
      <c r="G70" s="90">
        <f t="shared" si="8"/>
        <v>0</v>
      </c>
      <c r="H70" s="21">
        <f t="shared" si="6"/>
        <v>15</v>
      </c>
    </row>
    <row r="71" spans="2:8" s="10" customFormat="1" ht="37.5" customHeight="1" thickBot="1">
      <c r="B71" s="12" t="s">
        <v>75</v>
      </c>
      <c r="C71" s="13">
        <v>145161</v>
      </c>
      <c r="D71" s="14">
        <f>H71</f>
        <v>15</v>
      </c>
      <c r="E71" s="65"/>
      <c r="F71" s="88">
        <v>15</v>
      </c>
      <c r="G71" s="106"/>
      <c r="H71" s="82">
        <f t="shared" si="6"/>
        <v>15</v>
      </c>
    </row>
    <row r="72" spans="2:8" ht="39.75" customHeight="1" thickBot="1">
      <c r="B72" s="15" t="s">
        <v>67</v>
      </c>
      <c r="C72" s="5">
        <v>191000</v>
      </c>
      <c r="D72" s="19">
        <f>D73</f>
        <v>657561.5</v>
      </c>
      <c r="E72" s="62"/>
      <c r="F72" s="19">
        <f>F73</f>
        <v>657561.5</v>
      </c>
      <c r="G72" s="89">
        <f>G73</f>
        <v>0</v>
      </c>
      <c r="H72" s="19">
        <f t="shared" si="6"/>
        <v>657561.5</v>
      </c>
    </row>
    <row r="73" spans="2:8" ht="37.5" customHeight="1" thickBot="1">
      <c r="B73" s="17" t="s">
        <v>47</v>
      </c>
      <c r="C73" s="7">
        <v>191100</v>
      </c>
      <c r="D73" s="21">
        <f>D74</f>
        <v>657561.5</v>
      </c>
      <c r="E73" s="62"/>
      <c r="F73" s="85">
        <f>F74</f>
        <v>657561.5</v>
      </c>
      <c r="G73" s="104">
        <f>G74</f>
        <v>0</v>
      </c>
      <c r="H73" s="85">
        <f t="shared" si="6"/>
        <v>657561.5</v>
      </c>
    </row>
    <row r="74" spans="2:8" ht="38.25" customHeight="1" thickBot="1">
      <c r="B74" s="17" t="s">
        <v>76</v>
      </c>
      <c r="C74" s="7">
        <v>191110</v>
      </c>
      <c r="D74" s="21">
        <f>D75+D76+D77+D78</f>
        <v>657561.5</v>
      </c>
      <c r="E74" s="62"/>
      <c r="F74" s="21">
        <f>F75+F76+F77+F78</f>
        <v>657561.5</v>
      </c>
      <c r="G74" s="90">
        <f>G75+G76+G77+G78</f>
        <v>0</v>
      </c>
      <c r="H74" s="21">
        <f t="shared" si="6"/>
        <v>657561.5</v>
      </c>
    </row>
    <row r="75" spans="2:8" ht="57" customHeight="1">
      <c r="B75" s="42" t="s">
        <v>77</v>
      </c>
      <c r="C75" s="43">
        <v>191111</v>
      </c>
      <c r="D75" s="44">
        <f>H75</f>
        <v>568057.7</v>
      </c>
      <c r="E75" s="62"/>
      <c r="F75" s="57">
        <v>568057.7</v>
      </c>
      <c r="G75" s="91"/>
      <c r="H75" s="57">
        <f t="shared" si="6"/>
        <v>568057.7</v>
      </c>
    </row>
    <row r="76" spans="2:8" ht="44.25" customHeight="1">
      <c r="B76" s="45" t="s">
        <v>78</v>
      </c>
      <c r="C76" s="46">
        <v>191112</v>
      </c>
      <c r="D76" s="47">
        <f>H76</f>
        <v>2040.3</v>
      </c>
      <c r="E76" s="62"/>
      <c r="F76" s="47">
        <v>2040.3</v>
      </c>
      <c r="G76" s="92"/>
      <c r="H76" s="47">
        <f t="shared" si="6"/>
        <v>2040.3</v>
      </c>
    </row>
    <row r="77" spans="2:8" ht="39" customHeight="1">
      <c r="B77" s="45" t="s">
        <v>57</v>
      </c>
      <c r="C77" s="46">
        <v>191113</v>
      </c>
      <c r="D77" s="57">
        <f>H77</f>
        <v>49994.8</v>
      </c>
      <c r="E77" s="62"/>
      <c r="F77" s="57">
        <v>49994.8</v>
      </c>
      <c r="G77" s="92"/>
      <c r="H77" s="47">
        <f t="shared" si="6"/>
        <v>49994.8</v>
      </c>
    </row>
    <row r="78" spans="2:8" ht="41.25" customHeight="1" thickBot="1">
      <c r="B78" s="40" t="s">
        <v>79</v>
      </c>
      <c r="C78" s="41">
        <v>191116</v>
      </c>
      <c r="D78" s="23">
        <f>H78</f>
        <v>37468.7</v>
      </c>
      <c r="E78" s="62"/>
      <c r="F78" s="23">
        <v>37468.7</v>
      </c>
      <c r="G78" s="97"/>
      <c r="H78" s="47">
        <f t="shared" si="6"/>
        <v>37468.7</v>
      </c>
    </row>
  </sheetData>
  <sheetProtection/>
  <mergeCells count="4">
    <mergeCell ref="B4:D4"/>
    <mergeCell ref="B6:C6"/>
    <mergeCell ref="C2:D2"/>
    <mergeCell ref="C3:D3"/>
  </mergeCells>
  <printOptions/>
  <pageMargins left="0.2362204724409449" right="0.2362204724409449" top="0.3937007874015748" bottom="0.4724409448818898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2023-10-26T07:20:49Z</cp:lastPrinted>
  <dcterms:created xsi:type="dcterms:W3CDTF">1996-10-08T23:32:33Z</dcterms:created>
  <dcterms:modified xsi:type="dcterms:W3CDTF">2023-10-26T07:21:25Z</dcterms:modified>
  <cp:category/>
  <cp:version/>
  <cp:contentType/>
  <cp:contentStatus/>
</cp:coreProperties>
</file>