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4\Modificare I\Pentru Guvern\"/>
    </mc:Choice>
  </mc:AlternateContent>
  <bookViews>
    <workbookView xWindow="0" yWindow="0" windowWidth="28800" windowHeight="11880"/>
  </bookViews>
  <sheets>
    <sheet name="Tabelul 4.2" sheetId="3" r:id="rId1"/>
  </sheets>
  <definedNames>
    <definedName name="_xlnm.Print_Area" localSheetId="0">'Tabelul 4.2'!$A$1:$N$64</definedName>
    <definedName name="_xlnm.Print_Titles" localSheetId="0">'Tabelul 4.2'!$5:$6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" i="3" l="1"/>
  <c r="M64" i="3"/>
  <c r="N64" i="3"/>
  <c r="I56" i="3" l="1"/>
  <c r="J56" i="3"/>
  <c r="I57" i="3"/>
  <c r="J57" i="3"/>
  <c r="I58" i="3"/>
  <c r="J58" i="3"/>
  <c r="I59" i="3"/>
  <c r="J59" i="3"/>
  <c r="I60" i="3"/>
  <c r="J60" i="3"/>
  <c r="I61" i="3"/>
  <c r="J61" i="3"/>
  <c r="I62" i="3"/>
  <c r="J62" i="3"/>
  <c r="I63" i="3"/>
  <c r="J63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I48" i="3"/>
  <c r="J48" i="3"/>
  <c r="I49" i="3"/>
  <c r="J49" i="3"/>
  <c r="I50" i="3"/>
  <c r="J50" i="3"/>
  <c r="I51" i="3"/>
  <c r="J51" i="3"/>
  <c r="I52" i="3"/>
  <c r="J52" i="3"/>
  <c r="I53" i="3"/>
  <c r="J53" i="3"/>
  <c r="I54" i="3"/>
  <c r="J54" i="3"/>
  <c r="I55" i="3"/>
  <c r="J55" i="3"/>
  <c r="I38" i="3"/>
  <c r="J38" i="3"/>
  <c r="I39" i="3"/>
  <c r="J39" i="3"/>
  <c r="I40" i="3"/>
  <c r="J40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27" i="3"/>
  <c r="J27" i="3"/>
  <c r="I28" i="3"/>
  <c r="J28" i="3"/>
  <c r="I29" i="3"/>
  <c r="J29" i="3"/>
  <c r="I25" i="3"/>
  <c r="J25" i="3"/>
  <c r="I26" i="3"/>
  <c r="J26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12" i="3"/>
  <c r="J12" i="3"/>
  <c r="I13" i="3"/>
  <c r="J13" i="3"/>
  <c r="I14" i="3"/>
  <c r="J14" i="3"/>
  <c r="I15" i="3"/>
  <c r="J15" i="3"/>
  <c r="I8" i="3"/>
  <c r="J8" i="3"/>
  <c r="I9" i="3"/>
  <c r="J9" i="3"/>
  <c r="I10" i="3"/>
  <c r="J10" i="3"/>
  <c r="I11" i="3"/>
  <c r="J11" i="3"/>
  <c r="J7" i="3"/>
  <c r="I7" i="3"/>
  <c r="L8" i="3"/>
  <c r="H8" i="3" s="1"/>
  <c r="L9" i="3"/>
  <c r="H9" i="3" s="1"/>
  <c r="L10" i="3"/>
  <c r="H10" i="3" s="1"/>
  <c r="L11" i="3"/>
  <c r="H11" i="3" s="1"/>
  <c r="L12" i="3"/>
  <c r="H12" i="3" s="1"/>
  <c r="L13" i="3"/>
  <c r="H13" i="3" s="1"/>
  <c r="L14" i="3"/>
  <c r="L15" i="3"/>
  <c r="H15" i="3" s="1"/>
  <c r="L16" i="3"/>
  <c r="H16" i="3" s="1"/>
  <c r="L17" i="3"/>
  <c r="H17" i="3" s="1"/>
  <c r="L18" i="3"/>
  <c r="H18" i="3" s="1"/>
  <c r="L19" i="3"/>
  <c r="H19" i="3" s="1"/>
  <c r="L20" i="3"/>
  <c r="H20" i="3" s="1"/>
  <c r="L21" i="3"/>
  <c r="H21" i="3" s="1"/>
  <c r="L22" i="3"/>
  <c r="H22" i="3" s="1"/>
  <c r="L23" i="3"/>
  <c r="H23" i="3" s="1"/>
  <c r="L24" i="3"/>
  <c r="H24" i="3" s="1"/>
  <c r="L25" i="3"/>
  <c r="H25" i="3" s="1"/>
  <c r="L26" i="3"/>
  <c r="H26" i="3" s="1"/>
  <c r="L27" i="3"/>
  <c r="H27" i="3" s="1"/>
  <c r="L28" i="3"/>
  <c r="H28" i="3" s="1"/>
  <c r="L29" i="3"/>
  <c r="H29" i="3" s="1"/>
  <c r="L30" i="3"/>
  <c r="H30" i="3" s="1"/>
  <c r="L31" i="3"/>
  <c r="H31" i="3" s="1"/>
  <c r="L32" i="3"/>
  <c r="H32" i="3" s="1"/>
  <c r="L33" i="3"/>
  <c r="H33" i="3" s="1"/>
  <c r="L34" i="3"/>
  <c r="H34" i="3" s="1"/>
  <c r="L35" i="3"/>
  <c r="H35" i="3" s="1"/>
  <c r="L36" i="3"/>
  <c r="H36" i="3" s="1"/>
  <c r="L37" i="3"/>
  <c r="H37" i="3" s="1"/>
  <c r="L38" i="3"/>
  <c r="H38" i="3" s="1"/>
  <c r="L39" i="3"/>
  <c r="H39" i="3" s="1"/>
  <c r="L40" i="3"/>
  <c r="H40" i="3" s="1"/>
  <c r="L41" i="3"/>
  <c r="H41" i="3" s="1"/>
  <c r="L42" i="3"/>
  <c r="H42" i="3" s="1"/>
  <c r="L43" i="3"/>
  <c r="H43" i="3" s="1"/>
  <c r="L44" i="3"/>
  <c r="H44" i="3" s="1"/>
  <c r="L45" i="3"/>
  <c r="H45" i="3" s="1"/>
  <c r="L46" i="3"/>
  <c r="H46" i="3" s="1"/>
  <c r="L47" i="3"/>
  <c r="H47" i="3" s="1"/>
  <c r="L48" i="3"/>
  <c r="H48" i="3" s="1"/>
  <c r="L49" i="3"/>
  <c r="H49" i="3" s="1"/>
  <c r="L50" i="3"/>
  <c r="H50" i="3" s="1"/>
  <c r="L51" i="3"/>
  <c r="H51" i="3" s="1"/>
  <c r="L52" i="3"/>
  <c r="H52" i="3" s="1"/>
  <c r="L53" i="3"/>
  <c r="H53" i="3" s="1"/>
  <c r="L54" i="3"/>
  <c r="H54" i="3" s="1"/>
  <c r="L55" i="3"/>
  <c r="H55" i="3" s="1"/>
  <c r="L56" i="3"/>
  <c r="H56" i="3" s="1"/>
  <c r="L57" i="3"/>
  <c r="H57" i="3" s="1"/>
  <c r="L58" i="3"/>
  <c r="H58" i="3" s="1"/>
  <c r="L59" i="3"/>
  <c r="H59" i="3" s="1"/>
  <c r="L60" i="3"/>
  <c r="H60" i="3" s="1"/>
  <c r="L61" i="3"/>
  <c r="H61" i="3" s="1"/>
  <c r="L62" i="3"/>
  <c r="H62" i="3" s="1"/>
  <c r="L63" i="3"/>
  <c r="H63" i="3" s="1"/>
  <c r="L7" i="3"/>
  <c r="H7" i="3" s="1"/>
  <c r="H14" i="3" l="1"/>
  <c r="L64" i="3"/>
  <c r="G12" i="3"/>
  <c r="F64" i="3"/>
  <c r="C7" i="3" l="1"/>
  <c r="I64" i="3" l="1"/>
  <c r="J64" i="3" l="1"/>
  <c r="C14" i="3" l="1"/>
  <c r="D64" i="3"/>
  <c r="E64" i="3"/>
  <c r="C64" i="3" l="1"/>
  <c r="C17" i="3"/>
  <c r="C18" i="3"/>
  <c r="C19" i="3"/>
  <c r="C20" i="3"/>
  <c r="C22" i="3"/>
  <c r="C24" i="3"/>
  <c r="C25" i="3"/>
  <c r="C27" i="3"/>
  <c r="C28" i="3"/>
  <c r="C29" i="3"/>
  <c r="C30" i="3"/>
  <c r="C31" i="3"/>
  <c r="C32" i="3"/>
  <c r="C33" i="3"/>
  <c r="C34" i="3"/>
  <c r="C35" i="3"/>
  <c r="C36" i="3"/>
  <c r="C38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15" i="3"/>
  <c r="C8" i="3"/>
  <c r="C9" i="3"/>
  <c r="C10" i="3"/>
  <c r="C11" i="3"/>
  <c r="C12" i="3"/>
  <c r="C13" i="3"/>
  <c r="H64" i="3"/>
  <c r="G63" i="3" l="1"/>
  <c r="G62" i="3"/>
  <c r="G61" i="3"/>
  <c r="G60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38" i="3"/>
  <c r="G36" i="3"/>
  <c r="G35" i="3"/>
  <c r="G34" i="3"/>
  <c r="G33" i="3"/>
  <c r="G32" i="3"/>
  <c r="G31" i="3"/>
  <c r="G30" i="3"/>
  <c r="G29" i="3"/>
  <c r="G28" i="3"/>
  <c r="G27" i="3"/>
  <c r="G25" i="3"/>
  <c r="G24" i="3"/>
  <c r="G22" i="3"/>
  <c r="G20" i="3"/>
  <c r="G19" i="3"/>
  <c r="G18" i="3"/>
  <c r="G17" i="3"/>
  <c r="G15" i="3"/>
  <c r="G14" i="3"/>
  <c r="G13" i="3"/>
  <c r="G11" i="3"/>
  <c r="G10" i="3"/>
  <c r="G9" i="3"/>
  <c r="G8" i="3"/>
  <c r="G7" i="3"/>
  <c r="G64" i="3" l="1"/>
</calcChain>
</file>

<file path=xl/sharedStrings.xml><?xml version="1.0" encoding="utf-8"?>
<sst xmlns="http://schemas.openxmlformats.org/spreadsheetml/2006/main" count="125" uniqueCount="115">
  <si>
    <t>3.2. Resurse</t>
  </si>
  <si>
    <t>mii lei</t>
  </si>
  <si>
    <t>Denumirea</t>
  </si>
  <si>
    <t>Cod</t>
  </si>
  <si>
    <t>Total</t>
  </si>
  <si>
    <t>inclusiv:</t>
  </si>
  <si>
    <t>resurse generale</t>
  </si>
  <si>
    <t>venituri colectate</t>
  </si>
  <si>
    <t>resurse ale proiectelor finanțate din surse externe</t>
  </si>
  <si>
    <t xml:space="preserve">Secretariatul Parlamentului 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</si>
  <si>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</si>
  <si>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</si>
  <si>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</si>
  <si>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</si>
  <si>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</si>
  <si>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</si>
  <si>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</si>
  <si>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</si>
  <si>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</si>
  <si>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</si>
  <si>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</si>
  <si>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0204</t>
  </si>
  <si>
    <t>0205</t>
  </si>
  <si>
    <t>0206</t>
  </si>
  <si>
    <t>Ministerul Apărării</t>
  </si>
  <si>
    <t>0207</t>
  </si>
  <si>
    <t xml:space="preserve">Biroul Național de Statistică </t>
  </si>
  <si>
    <t>0241</t>
  </si>
  <si>
    <t>0242</t>
  </si>
  <si>
    <t>Agenția Relații Interetnice</t>
  </si>
  <si>
    <t>0243</t>
  </si>
  <si>
    <t>Centrul Național Anticorupție</t>
  </si>
  <si>
    <t>Agenția Medicamentului și Dispozitivelor Medicale</t>
  </si>
  <si>
    <t>0248</t>
  </si>
  <si>
    <t>0250</t>
  </si>
  <si>
    <t>Agenţia de Stat pentru Proprietate Intelectuală</t>
  </si>
  <si>
    <t>0252</t>
  </si>
  <si>
    <t>Agenția Națională pentru Siguranța Alimentelor</t>
  </si>
  <si>
    <t>0275</t>
  </si>
  <si>
    <t>Agenția Națională Antidoping</t>
  </si>
  <si>
    <t>0277</t>
  </si>
  <si>
    <t>Consiliul Superior al Magistraturii</t>
  </si>
  <si>
    <t>0301</t>
  </si>
  <si>
    <t>Procuratura Generală</t>
  </si>
  <si>
    <t>0303</t>
  </si>
  <si>
    <t>Comisia Electorală Centrală</t>
  </si>
  <si>
    <t>0402</t>
  </si>
  <si>
    <t>Centrul Național pentru Protecția Datelor cu Caracter Personal</t>
  </si>
  <si>
    <t>0403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</si>
  <si>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</si>
  <si>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</si>
  <si>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</si>
  <si>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</si>
  <si>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</si>
  <si>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</si>
  <si>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</si>
  <si>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</si>
  <si>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</si>
  <si>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0409</t>
  </si>
  <si>
    <t>Academia de Științe a Moldovei</t>
  </si>
  <si>
    <t>0501</t>
  </si>
  <si>
    <t>Institutul Național al Justiției</t>
  </si>
  <si>
    <t>0502</t>
  </si>
  <si>
    <t>Instituția Publică Națională a Audiovizualului Compania "Teleradio-Moldova"</t>
  </si>
  <si>
    <t>0503</t>
  </si>
  <si>
    <t>Acțiuni generale</t>
  </si>
  <si>
    <t>0799</t>
  </si>
  <si>
    <t>TOTAL</t>
  </si>
  <si>
    <t>0412</t>
  </si>
  <si>
    <t>0222</t>
  </si>
  <si>
    <t>0224</t>
  </si>
  <si>
    <t>0225</t>
  </si>
  <si>
    <t>0226</t>
  </si>
  <si>
    <t>0227</t>
  </si>
  <si>
    <t>0228</t>
  </si>
  <si>
    <t>0229</t>
  </si>
  <si>
    <t>Ministerul Mediului</t>
  </si>
  <si>
    <t>Ministerul Muncii şi Protecţiei Sociale</t>
  </si>
  <si>
    <t>0223</t>
  </si>
  <si>
    <t xml:space="preserve">Ministerul Culturii
    </t>
  </si>
  <si>
    <t>0401</t>
  </si>
  <si>
    <t>Oficiul Avocatului Poporului</t>
  </si>
  <si>
    <t>0230</t>
  </si>
  <si>
    <t>Ministerul Energiei</t>
  </si>
  <si>
    <t>Ministerul Dezvoltării Economice și Digitalizării</t>
  </si>
  <si>
    <t>Agenția Proprietății Publice</t>
  </si>
  <si>
    <t>0249</t>
  </si>
  <si>
    <t>Centrul Serviciului Civil</t>
  </si>
  <si>
    <t>0279</t>
  </si>
  <si>
    <t>Consiliul Superior al Procurorilor</t>
  </si>
  <si>
    <t>0302</t>
  </si>
  <si>
    <t>Agenția Națională pentru Soluționarea Contestațiilor</t>
  </si>
  <si>
    <t>0410</t>
  </si>
  <si>
    <t>Serviciul Prevenirea și Combaterea Spălării Banilor</t>
  </si>
  <si>
    <t>0411</t>
  </si>
  <si>
    <t>Consiliul pentru egalitate</t>
  </si>
  <si>
    <t xml:space="preserve">Ministerul Sănătății                                                                                         </t>
  </si>
  <si>
    <r>
      <t xml:space="preserve">Ministerul Justiției 
</t>
    </r>
    <r>
      <rPr>
        <i/>
        <sz val="11"/>
        <color theme="1"/>
        <rFont val="Times New Roman"/>
        <family val="1"/>
        <charset val="204"/>
      </rPr>
      <t>dintre care transferuri primite între instituţii în cadrul bugetului de stat</t>
    </r>
  </si>
  <si>
    <t>0413</t>
  </si>
  <si>
    <t>Centrul pentru Comunicare Strategică și Combatere a Dezinformării</t>
  </si>
  <si>
    <r>
      <t xml:space="preserve">Ministerul Afacerilor Interne                                                                           </t>
    </r>
    <r>
      <rPr>
        <i/>
        <sz val="11"/>
        <color theme="1"/>
        <rFont val="Times New Roman"/>
        <family val="1"/>
      </rPr>
      <t xml:space="preserve">   dintre care transferuri primite între instituţii în cadrul bugetului de stat                </t>
    </r>
    <r>
      <rPr>
        <sz val="11"/>
        <color theme="1"/>
        <rFont val="Times New Roman"/>
        <family val="1"/>
      </rPr>
      <t xml:space="preserve">                                             </t>
    </r>
  </si>
  <si>
    <r>
      <t xml:space="preserve">Ministerul Agriculturii şi Industriei Alimentare                                                          </t>
    </r>
    <r>
      <rPr>
        <i/>
        <sz val="11"/>
        <color theme="1"/>
        <rFont val="Times New Roman"/>
        <family val="1"/>
      </rPr>
      <t xml:space="preserve">  dintre care transferuri primite între instituţii în cadrul bugetului de stat                                   </t>
    </r>
    <r>
      <rPr>
        <sz val="11"/>
        <color theme="1"/>
        <rFont val="Times New Roman"/>
        <family val="1"/>
      </rPr>
      <t xml:space="preserve">               </t>
    </r>
  </si>
  <si>
    <r>
      <t xml:space="preserve">Ministerul Educaţiei şi Cercetării                                                                  </t>
    </r>
    <r>
      <rPr>
        <i/>
        <sz val="11"/>
        <color theme="1"/>
        <rFont val="Times New Roman"/>
        <family val="1"/>
      </rPr>
      <t xml:space="preserve">dintre care transferuri primite între instituţii în cadrul bugetului de stat                   
    </t>
    </r>
  </si>
  <si>
    <r>
      <t xml:space="preserve">Agenția Națională pentru Cercetare și Dezvoltare                                                 </t>
    </r>
    <r>
      <rPr>
        <i/>
        <sz val="11"/>
        <color theme="1"/>
        <rFont val="Times New Roman"/>
        <family val="1"/>
      </rPr>
      <t xml:space="preserve"> dintre care transferuri primite între instituţii în cadrul bugetului de stat                      </t>
    </r>
    <r>
      <rPr>
        <sz val="11"/>
        <color theme="1"/>
        <rFont val="Times New Roman"/>
        <family val="1"/>
      </rPr>
      <t xml:space="preserve">                                   </t>
    </r>
  </si>
  <si>
    <t>Agenţia Naţională de Prevenire şi Combatere a Violenţei împotriva Femeilor şi a Violenţei în Familie</t>
  </si>
  <si>
    <t>0253</t>
  </si>
  <si>
    <t>0254</t>
  </si>
  <si>
    <t>Biroul de Investigare a Accidentelor şi Incidentelor în Transporturi</t>
  </si>
  <si>
    <t>Ministerul Afacerilor Externe</t>
  </si>
  <si>
    <r>
      <t xml:space="preserve">Ministerul Infrastructurii şi Dezvoltării Regionale                                                   </t>
    </r>
    <r>
      <rPr>
        <i/>
        <sz val="11"/>
        <color theme="1"/>
        <rFont val="Times New Roman"/>
        <family val="1"/>
      </rPr>
      <t>dintre care transferuri primite între instituţii în cadrul bugetului de stat</t>
    </r>
  </si>
  <si>
    <t>Aprobat (Legea nr. 418/2023)</t>
  </si>
  <si>
    <t>Propuneri de modificare (+,-)</t>
  </si>
  <si>
    <t>Modificat</t>
  </si>
  <si>
    <t>Agenţia Geodezie, Cartografie şi Cadastru</t>
  </si>
  <si>
    <t>Consiliul Audiovizualului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</si>
</sst>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i/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1" quotePrefix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0" fontId="5" fillId="0" borderId="1" xfId="0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Alignment="1" applyProtection="1">
      <alignment horizontal="left" vertical="center" indent="1"/>
    </xf>
    <xf numFmtId="0" fontId="11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 applyAlignment="1">
      <alignment horizontal="right"/>
    </xf>
    <xf numFmtId="165" fontId="10" fillId="0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/>
    </xf>
    <xf numFmtId="165" fontId="0" fillId="0" borderId="0" xfId="0" applyNumberFormat="1" applyFill="1"/>
    <xf numFmtId="0" fontId="0" fillId="0" borderId="0" xfId="0" quotePrefix="1" applyFill="1"/>
    <xf numFmtId="49" fontId="5" fillId="0" borderId="1" xfId="1" quotePrefix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165" fontId="10" fillId="2" borderId="1" xfId="0" applyNumberFormat="1" applyFont="1" applyFill="1" applyBorder="1"/>
    <xf numFmtId="165" fontId="10" fillId="0" borderId="1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indent="1"/>
    </xf>
  </cellXfs>
  <cellStyles count="2">
    <cellStyle name="Normal" xfId="0" builtinId="0"/>
    <cellStyle name="Обычный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Zeros="0" tabSelected="1" zoomScaleNormal="100" zoomScaleSheetLayoutView="86" workbookViewId="0"/>
  </sheetViews>
  <sheetFormatPr defaultRowHeight="15" x14ac:dyDescent="0.25"/>
  <cols>
    <col min="1" max="1" width="67.42578125" style="1" customWidth="1"/>
    <col min="2" max="2" width="7.85546875" style="1" customWidth="1"/>
    <col min="3" max="4" width="11.7109375" style="1" customWidth="1"/>
    <col min="5" max="5" width="10.5703125" style="1" customWidth="1"/>
    <col min="6" max="6" width="11.140625" style="1" customWidth="1"/>
    <col min="7" max="7" width="12.42578125" style="1" customWidth="1"/>
    <col min="8" max="8" width="12.28515625" style="1" customWidth="1"/>
    <col min="9" max="9" width="9.5703125" style="1" customWidth="1"/>
    <col min="10" max="10" width="11.28515625" style="1" customWidth="1"/>
    <col min="11" max="11" width="13.140625" style="1" customWidth="1"/>
    <col min="12" max="12" width="12.42578125" style="1" customWidth="1"/>
    <col min="13" max="13" width="11.140625" style="1" customWidth="1"/>
    <col min="14" max="14" width="11.5703125" style="1" customWidth="1"/>
    <col min="15" max="15" width="9.140625" style="1"/>
    <col min="16" max="16" width="10.7109375" style="1" bestFit="1" customWidth="1"/>
    <col min="17" max="18" width="9.85546875" style="1" bestFit="1" customWidth="1"/>
    <col min="19" max="16384" width="9.140625" style="1"/>
  </cols>
  <sheetData>
    <row r="1" spans="1:18" ht="15" customHeight="1" x14ac:dyDescent="0.25"/>
    <row r="2" spans="1:18" ht="19.5" x14ac:dyDescent="0.25">
      <c r="A2" s="40" t="s">
        <v>0</v>
      </c>
      <c r="B2" s="40"/>
    </row>
    <row r="3" spans="1:18" ht="15" customHeight="1" x14ac:dyDescent="0.25">
      <c r="A3" s="15"/>
      <c r="B3" s="15"/>
      <c r="F3" s="2" t="s">
        <v>1</v>
      </c>
    </row>
    <row r="4" spans="1:18" ht="15" customHeight="1" x14ac:dyDescent="0.25">
      <c r="A4" s="38" t="s">
        <v>2</v>
      </c>
      <c r="B4" s="38" t="s">
        <v>3</v>
      </c>
      <c r="C4" s="37" t="s">
        <v>110</v>
      </c>
      <c r="D4" s="37"/>
      <c r="E4" s="37"/>
      <c r="F4" s="37"/>
      <c r="G4" s="37" t="s">
        <v>111</v>
      </c>
      <c r="H4" s="37"/>
      <c r="I4" s="37"/>
      <c r="J4" s="37"/>
      <c r="K4" s="37" t="s">
        <v>112</v>
      </c>
      <c r="L4" s="37"/>
      <c r="M4" s="37"/>
      <c r="N4" s="37"/>
    </row>
    <row r="5" spans="1:18" ht="11.25" customHeight="1" x14ac:dyDescent="0.25">
      <c r="A5" s="38"/>
      <c r="B5" s="38"/>
      <c r="C5" s="38" t="s">
        <v>4</v>
      </c>
      <c r="D5" s="39" t="s">
        <v>5</v>
      </c>
      <c r="E5" s="39"/>
      <c r="F5" s="39"/>
      <c r="G5" s="38" t="s">
        <v>4</v>
      </c>
      <c r="H5" s="39" t="s">
        <v>5</v>
      </c>
      <c r="I5" s="39"/>
      <c r="J5" s="39"/>
      <c r="K5" s="38" t="s">
        <v>4</v>
      </c>
      <c r="L5" s="39" t="s">
        <v>5</v>
      </c>
      <c r="M5" s="39"/>
      <c r="N5" s="39"/>
    </row>
    <row r="6" spans="1:18" ht="73.5" customHeight="1" x14ac:dyDescent="0.25">
      <c r="A6" s="38"/>
      <c r="B6" s="38"/>
      <c r="C6" s="38"/>
      <c r="D6" s="26" t="s">
        <v>6</v>
      </c>
      <c r="E6" s="26" t="s">
        <v>7</v>
      </c>
      <c r="F6" s="26" t="s">
        <v>8</v>
      </c>
      <c r="G6" s="38"/>
      <c r="H6" s="26" t="s">
        <v>6</v>
      </c>
      <c r="I6" s="26" t="s">
        <v>7</v>
      </c>
      <c r="J6" s="26" t="s">
        <v>8</v>
      </c>
      <c r="K6" s="38"/>
      <c r="L6" s="26" t="s">
        <v>6</v>
      </c>
      <c r="M6" s="26" t="s">
        <v>7</v>
      </c>
      <c r="N6" s="26" t="s">
        <v>8</v>
      </c>
    </row>
    <row r="7" spans="1:18" x14ac:dyDescent="0.25">
      <c r="A7" s="27" t="s">
        <v>9</v>
      </c>
      <c r="B7" s="28" t="s">
        <v>10</v>
      </c>
      <c r="C7" s="18">
        <f>D7+E7+F7</f>
        <v>185696.2</v>
      </c>
      <c r="D7" s="19">
        <v>184036.2</v>
      </c>
      <c r="E7" s="20">
        <v>1660</v>
      </c>
      <c r="F7" s="18">
        <v>0</v>
      </c>
      <c r="G7" s="18">
        <f>H7+I7+J7</f>
        <v>13690</v>
      </c>
      <c r="H7" s="19">
        <f>L7-D7</f>
        <v>13690</v>
      </c>
      <c r="I7" s="20">
        <f>M7-E7</f>
        <v>0</v>
      </c>
      <c r="J7" s="18">
        <f>N7-F7</f>
        <v>0</v>
      </c>
      <c r="K7" s="18">
        <v>199386.2</v>
      </c>
      <c r="L7" s="19">
        <f>K7-M7-N7</f>
        <v>197726.2</v>
      </c>
      <c r="M7" s="20">
        <v>1660</v>
      </c>
      <c r="N7" s="18">
        <v>0</v>
      </c>
    </row>
    <row r="8" spans="1:18" ht="16.5" customHeight="1" x14ac:dyDescent="0.25">
      <c r="A8" s="27" t="s">
        <v>11</v>
      </c>
      <c r="B8" s="28" t="s">
        <v>12</v>
      </c>
      <c r="C8" s="18">
        <f t="shared" ref="C8:C63" si="0">D8+E8+F8</f>
        <v>38209.300000000003</v>
      </c>
      <c r="D8" s="19">
        <v>37859.300000000003</v>
      </c>
      <c r="E8" s="20">
        <v>350</v>
      </c>
      <c r="F8" s="18">
        <v>0</v>
      </c>
      <c r="G8" s="18">
        <f t="shared" ref="G8:G63" si="1">H8+I8+J8</f>
        <v>-482.60000000000582</v>
      </c>
      <c r="H8" s="19">
        <f t="shared" ref="H8:H11" si="2">L8-D8</f>
        <v>-482.60000000000582</v>
      </c>
      <c r="I8" s="20">
        <f t="shared" ref="I8:I11" si="3">M8-E8</f>
        <v>0</v>
      </c>
      <c r="J8" s="18">
        <f t="shared" ref="J8:J11" si="4">N8-F8</f>
        <v>0</v>
      </c>
      <c r="K8" s="18">
        <v>37726.699999999997</v>
      </c>
      <c r="L8" s="19">
        <f t="shared" ref="L8:L63" si="5">K8-M8-N8</f>
        <v>37376.699999999997</v>
      </c>
      <c r="M8" s="20">
        <v>350</v>
      </c>
      <c r="N8" s="18">
        <v>0</v>
      </c>
      <c r="P8" s="23"/>
      <c r="R8" s="23"/>
    </row>
    <row r="9" spans="1:18" x14ac:dyDescent="0.25">
      <c r="A9" s="27" t="s">
        <v>13</v>
      </c>
      <c r="B9" s="28" t="s">
        <v>14</v>
      </c>
      <c r="C9" s="18">
        <f t="shared" si="0"/>
        <v>26852.5</v>
      </c>
      <c r="D9" s="19">
        <v>26852.5</v>
      </c>
      <c r="E9" s="20">
        <v>0</v>
      </c>
      <c r="F9" s="18">
        <v>0</v>
      </c>
      <c r="G9" s="18">
        <f t="shared" si="1"/>
        <v>2135.9000000000015</v>
      </c>
      <c r="H9" s="19">
        <f t="shared" si="2"/>
        <v>2135.9000000000015</v>
      </c>
      <c r="I9" s="20">
        <f t="shared" si="3"/>
        <v>0</v>
      </c>
      <c r="J9" s="18">
        <f t="shared" si="4"/>
        <v>0</v>
      </c>
      <c r="K9" s="18">
        <v>28988.400000000001</v>
      </c>
      <c r="L9" s="19">
        <f t="shared" si="5"/>
        <v>28988.400000000001</v>
      </c>
      <c r="M9" s="20">
        <v>0</v>
      </c>
      <c r="N9" s="18">
        <v>0</v>
      </c>
    </row>
    <row r="10" spans="1:18" x14ac:dyDescent="0.25">
      <c r="A10" s="27" t="s">
        <v>15</v>
      </c>
      <c r="B10" s="28" t="s">
        <v>16</v>
      </c>
      <c r="C10" s="18">
        <f t="shared" si="0"/>
        <v>58513.4</v>
      </c>
      <c r="D10" s="19">
        <v>58513.4</v>
      </c>
      <c r="E10" s="20">
        <v>0</v>
      </c>
      <c r="F10" s="18">
        <v>0</v>
      </c>
      <c r="G10" s="18">
        <f t="shared" si="1"/>
        <v>8723.0999999999985</v>
      </c>
      <c r="H10" s="19">
        <f t="shared" si="2"/>
        <v>8723.0999999999985</v>
      </c>
      <c r="I10" s="20">
        <f t="shared" si="3"/>
        <v>0</v>
      </c>
      <c r="J10" s="18">
        <f t="shared" si="4"/>
        <v>0</v>
      </c>
      <c r="K10" s="18">
        <v>67236.5</v>
      </c>
      <c r="L10" s="19">
        <f t="shared" si="5"/>
        <v>67236.5</v>
      </c>
      <c r="M10" s="20">
        <v>0</v>
      </c>
      <c r="N10" s="18">
        <v>0</v>
      </c>
    </row>
    <row r="11" spans="1:18" x14ac:dyDescent="0.25">
      <c r="A11" s="27" t="s">
        <v>17</v>
      </c>
      <c r="B11" s="28" t="s">
        <v>18</v>
      </c>
      <c r="C11" s="18">
        <f t="shared" si="0"/>
        <v>747256.20000000007</v>
      </c>
      <c r="D11" s="19">
        <v>414060.4</v>
      </c>
      <c r="E11" s="20">
        <v>65796.899999999994</v>
      </c>
      <c r="F11" s="18">
        <v>267398.90000000002</v>
      </c>
      <c r="G11" s="18">
        <f t="shared" si="1"/>
        <v>-54753.800000000017</v>
      </c>
      <c r="H11" s="19">
        <f t="shared" si="2"/>
        <v>-3975.9000000000233</v>
      </c>
      <c r="I11" s="20">
        <f t="shared" si="3"/>
        <v>9970</v>
      </c>
      <c r="J11" s="18">
        <f t="shared" si="4"/>
        <v>-60747.899999999994</v>
      </c>
      <c r="K11" s="18">
        <v>692502.4</v>
      </c>
      <c r="L11" s="19">
        <f t="shared" si="5"/>
        <v>410084.5</v>
      </c>
      <c r="M11" s="20">
        <v>75766.899999999994</v>
      </c>
      <c r="N11" s="18">
        <v>206651.00000000003</v>
      </c>
      <c r="P11" s="23"/>
    </row>
    <row r="12" spans="1:18" x14ac:dyDescent="0.25">
      <c r="A12" s="27" t="s">
        <v>19</v>
      </c>
      <c r="B12" s="28" t="s">
        <v>20</v>
      </c>
      <c r="C12" s="18">
        <f t="shared" si="0"/>
        <v>1624138.7999999998</v>
      </c>
      <c r="D12" s="19">
        <v>1580488.9</v>
      </c>
      <c r="E12" s="20">
        <v>30227.9</v>
      </c>
      <c r="F12" s="18">
        <v>13422</v>
      </c>
      <c r="G12" s="18">
        <f>H12+I12+J12</f>
        <v>-25182.299999999719</v>
      </c>
      <c r="H12" s="19">
        <f>L12-D12</f>
        <v>-20648.699999999721</v>
      </c>
      <c r="I12" s="20">
        <f>M12-E12</f>
        <v>280</v>
      </c>
      <c r="J12" s="18">
        <f>N12-F12</f>
        <v>-4813.6000000000004</v>
      </c>
      <c r="K12" s="18">
        <v>1598956.5</v>
      </c>
      <c r="L12" s="19">
        <f t="shared" si="5"/>
        <v>1559840.2000000002</v>
      </c>
      <c r="M12" s="20">
        <v>30507.9</v>
      </c>
      <c r="N12" s="18">
        <v>8608.4</v>
      </c>
    </row>
    <row r="13" spans="1:18" ht="15" customHeight="1" x14ac:dyDescent="0.25">
      <c r="A13" s="35" t="s">
        <v>97</v>
      </c>
      <c r="B13" s="36" t="s">
        <v>21</v>
      </c>
      <c r="C13" s="18">
        <f t="shared" si="0"/>
        <v>1080087.8999999999</v>
      </c>
      <c r="D13" s="19">
        <v>1050460.3999999999</v>
      </c>
      <c r="E13" s="20">
        <v>14402</v>
      </c>
      <c r="F13" s="18">
        <v>15225.5</v>
      </c>
      <c r="G13" s="18">
        <f t="shared" si="1"/>
        <v>56016.400000000183</v>
      </c>
      <c r="H13" s="19">
        <f t="shared" ref="H13:H15" si="6">L13-D13</f>
        <v>58003.200000000186</v>
      </c>
      <c r="I13" s="20">
        <f t="shared" ref="I13:I15" si="7">M13-E13</f>
        <v>0</v>
      </c>
      <c r="J13" s="18">
        <f t="shared" ref="J13:J15" si="8">N13-F13</f>
        <v>-1986.7999999999993</v>
      </c>
      <c r="K13" s="18">
        <v>1136104.3</v>
      </c>
      <c r="L13" s="19">
        <f t="shared" si="5"/>
        <v>1108463.6000000001</v>
      </c>
      <c r="M13" s="20">
        <v>14402</v>
      </c>
      <c r="N13" s="18">
        <v>13238.7</v>
      </c>
    </row>
    <row r="14" spans="1:18" ht="21" customHeight="1" x14ac:dyDescent="0.25">
      <c r="A14" s="35"/>
      <c r="B14" s="36"/>
      <c r="C14" s="21">
        <f>F14</f>
        <v>1267</v>
      </c>
      <c r="D14" s="19">
        <v>0</v>
      </c>
      <c r="E14" s="20">
        <v>0</v>
      </c>
      <c r="F14" s="21">
        <v>1267</v>
      </c>
      <c r="G14" s="21">
        <f t="shared" si="1"/>
        <v>0</v>
      </c>
      <c r="H14" s="19">
        <f t="shared" si="6"/>
        <v>0</v>
      </c>
      <c r="I14" s="20">
        <f t="shared" si="7"/>
        <v>0</v>
      </c>
      <c r="J14" s="18">
        <f t="shared" si="8"/>
        <v>0</v>
      </c>
      <c r="K14" s="21">
        <v>1267</v>
      </c>
      <c r="L14" s="19">
        <f t="shared" si="5"/>
        <v>0</v>
      </c>
      <c r="M14" s="20">
        <v>0</v>
      </c>
      <c r="N14" s="21">
        <v>1267</v>
      </c>
      <c r="Q14" s="24"/>
    </row>
    <row r="15" spans="1:18" x14ac:dyDescent="0.25">
      <c r="A15" s="35" t="s">
        <v>100</v>
      </c>
      <c r="B15" s="34" t="s">
        <v>22</v>
      </c>
      <c r="C15" s="18">
        <f t="shared" si="0"/>
        <v>3966315.4</v>
      </c>
      <c r="D15" s="19">
        <v>3849443.9</v>
      </c>
      <c r="E15" s="20">
        <v>97252</v>
      </c>
      <c r="F15" s="18">
        <v>19619.5</v>
      </c>
      <c r="G15" s="18">
        <f t="shared" si="1"/>
        <v>466234.799999999</v>
      </c>
      <c r="H15" s="19">
        <f t="shared" si="6"/>
        <v>357297.89999999898</v>
      </c>
      <c r="I15" s="20">
        <f t="shared" si="7"/>
        <v>15250.899999999994</v>
      </c>
      <c r="J15" s="18">
        <f t="shared" si="8"/>
        <v>93686</v>
      </c>
      <c r="K15" s="18">
        <v>4432550.1999999993</v>
      </c>
      <c r="L15" s="19">
        <f t="shared" si="5"/>
        <v>4206741.7999999989</v>
      </c>
      <c r="M15" s="20">
        <v>112502.9</v>
      </c>
      <c r="N15" s="18">
        <v>113305.5</v>
      </c>
      <c r="Q15" s="23"/>
    </row>
    <row r="16" spans="1:18" x14ac:dyDescent="0.25">
      <c r="A16" s="35"/>
      <c r="B16" s="34"/>
      <c r="C16" s="18"/>
      <c r="D16" s="19"/>
      <c r="E16" s="20"/>
      <c r="F16" s="18"/>
      <c r="G16" s="18"/>
      <c r="H16" s="19">
        <f>L16-D16</f>
        <v>0</v>
      </c>
      <c r="I16" s="20">
        <f>M16-E16</f>
        <v>0</v>
      </c>
      <c r="J16" s="18">
        <f>N16-F16</f>
        <v>111.2</v>
      </c>
      <c r="K16" s="18">
        <v>111.2</v>
      </c>
      <c r="L16" s="19">
        <f t="shared" si="5"/>
        <v>0</v>
      </c>
      <c r="M16" s="20"/>
      <c r="N16" s="21">
        <v>111.2</v>
      </c>
    </row>
    <row r="17" spans="1:18" x14ac:dyDescent="0.25">
      <c r="A17" s="27" t="s">
        <v>108</v>
      </c>
      <c r="B17" s="28" t="s">
        <v>23</v>
      </c>
      <c r="C17" s="18">
        <f t="shared" si="0"/>
        <v>531674.1</v>
      </c>
      <c r="D17" s="19">
        <v>509544.1</v>
      </c>
      <c r="E17" s="20">
        <v>22130</v>
      </c>
      <c r="F17" s="18">
        <v>0</v>
      </c>
      <c r="G17" s="18">
        <f t="shared" si="1"/>
        <v>47.200000000000728</v>
      </c>
      <c r="H17" s="19">
        <f t="shared" ref="H17:H20" si="9">L17-D17</f>
        <v>0</v>
      </c>
      <c r="I17" s="20">
        <f t="shared" ref="I17:I20" si="10">M17-E17</f>
        <v>47.200000000000728</v>
      </c>
      <c r="J17" s="18">
        <f t="shared" ref="J17:J20" si="11">N17-F17</f>
        <v>0</v>
      </c>
      <c r="K17" s="18">
        <v>531721.30000000005</v>
      </c>
      <c r="L17" s="19">
        <f t="shared" si="5"/>
        <v>509544.10000000003</v>
      </c>
      <c r="M17" s="20">
        <v>22177.200000000001</v>
      </c>
      <c r="N17" s="18">
        <v>0</v>
      </c>
    </row>
    <row r="18" spans="1:18" x14ac:dyDescent="0.25">
      <c r="A18" s="27" t="s">
        <v>24</v>
      </c>
      <c r="B18" s="28" t="s">
        <v>25</v>
      </c>
      <c r="C18" s="18">
        <f t="shared" si="0"/>
        <v>1968024</v>
      </c>
      <c r="D18" s="19">
        <v>1916489.3</v>
      </c>
      <c r="E18" s="20">
        <v>46394.7</v>
      </c>
      <c r="F18" s="18">
        <v>5140</v>
      </c>
      <c r="G18" s="18">
        <f t="shared" si="1"/>
        <v>-30108.30000000009</v>
      </c>
      <c r="H18" s="19">
        <f t="shared" si="9"/>
        <v>-46427.100000000093</v>
      </c>
      <c r="I18" s="20">
        <f t="shared" si="10"/>
        <v>10439.900000000001</v>
      </c>
      <c r="J18" s="18">
        <f t="shared" si="11"/>
        <v>5878.9</v>
      </c>
      <c r="K18" s="18">
        <v>1937915.7</v>
      </c>
      <c r="L18" s="19">
        <f t="shared" si="5"/>
        <v>1870062.2</v>
      </c>
      <c r="M18" s="20">
        <v>56834.6</v>
      </c>
      <c r="N18" s="18">
        <v>11018.9</v>
      </c>
    </row>
    <row r="19" spans="1:18" ht="15" customHeight="1" x14ac:dyDescent="0.25">
      <c r="A19" s="16" t="s">
        <v>84</v>
      </c>
      <c r="B19" s="28" t="s">
        <v>69</v>
      </c>
      <c r="C19" s="18">
        <f t="shared" si="0"/>
        <v>402290.7</v>
      </c>
      <c r="D19" s="19">
        <v>300970.7</v>
      </c>
      <c r="E19" s="20">
        <v>0</v>
      </c>
      <c r="F19" s="18">
        <v>101320</v>
      </c>
      <c r="G19" s="18">
        <f t="shared" si="1"/>
        <v>8726.7999999999884</v>
      </c>
      <c r="H19" s="19">
        <f t="shared" si="9"/>
        <v>8726.7999999999884</v>
      </c>
      <c r="I19" s="20">
        <f t="shared" si="10"/>
        <v>0</v>
      </c>
      <c r="J19" s="18">
        <f t="shared" si="11"/>
        <v>0</v>
      </c>
      <c r="K19" s="18">
        <v>411017.5</v>
      </c>
      <c r="L19" s="19">
        <f t="shared" si="5"/>
        <v>309697.5</v>
      </c>
      <c r="M19" s="20">
        <v>0</v>
      </c>
      <c r="N19" s="18">
        <v>101320</v>
      </c>
    </row>
    <row r="20" spans="1:18" ht="15" customHeight="1" x14ac:dyDescent="0.25">
      <c r="A20" s="35" t="s">
        <v>109</v>
      </c>
      <c r="B20" s="36" t="s">
        <v>78</v>
      </c>
      <c r="C20" s="18">
        <f t="shared" si="0"/>
        <v>4026709.4000000004</v>
      </c>
      <c r="D20" s="19">
        <v>2428597.1</v>
      </c>
      <c r="E20" s="20">
        <v>77865.2</v>
      </c>
      <c r="F20" s="18">
        <v>1520247.1</v>
      </c>
      <c r="G20" s="18">
        <f t="shared" si="1"/>
        <v>143462.10000000009</v>
      </c>
      <c r="H20" s="19">
        <f t="shared" si="9"/>
        <v>476989.10000000009</v>
      </c>
      <c r="I20" s="20">
        <f t="shared" si="10"/>
        <v>2685</v>
      </c>
      <c r="J20" s="18">
        <f t="shared" si="11"/>
        <v>-336212</v>
      </c>
      <c r="K20" s="18">
        <v>4170171.5000000005</v>
      </c>
      <c r="L20" s="19">
        <f t="shared" si="5"/>
        <v>2905586.2</v>
      </c>
      <c r="M20" s="20">
        <v>80550.2</v>
      </c>
      <c r="N20" s="18">
        <v>1184035.1000000001</v>
      </c>
      <c r="Q20" s="23"/>
    </row>
    <row r="21" spans="1:18" ht="15" customHeight="1" x14ac:dyDescent="0.25">
      <c r="A21" s="35"/>
      <c r="B21" s="36"/>
      <c r="C21" s="18"/>
      <c r="D21" s="19"/>
      <c r="E21" s="20"/>
      <c r="F21" s="18"/>
      <c r="G21" s="18"/>
      <c r="H21" s="19">
        <f>L21-D21</f>
        <v>0</v>
      </c>
      <c r="I21" s="20">
        <f>M21-E21</f>
        <v>0</v>
      </c>
      <c r="J21" s="18">
        <f>N21-F21</f>
        <v>0</v>
      </c>
      <c r="K21" s="21"/>
      <c r="L21" s="19">
        <f t="shared" si="5"/>
        <v>0</v>
      </c>
      <c r="M21" s="30"/>
      <c r="N21" s="21">
        <v>0</v>
      </c>
      <c r="Q21" s="23"/>
    </row>
    <row r="22" spans="1:18" x14ac:dyDescent="0.25">
      <c r="A22" s="35" t="s">
        <v>101</v>
      </c>
      <c r="B22" s="36" t="s">
        <v>70</v>
      </c>
      <c r="C22" s="18">
        <f t="shared" si="0"/>
        <v>2376992.5</v>
      </c>
      <c r="D22" s="19">
        <v>1898975.1</v>
      </c>
      <c r="E22" s="20">
        <v>80590.5</v>
      </c>
      <c r="F22" s="18">
        <v>397426.9</v>
      </c>
      <c r="G22" s="18">
        <f t="shared" si="1"/>
        <v>108800.89999999973</v>
      </c>
      <c r="H22" s="19">
        <f t="shared" ref="H22:H24" si="12">L22-D22</f>
        <v>3073.6999999997206</v>
      </c>
      <c r="I22" s="20">
        <f t="shared" ref="I22:I24" si="13">M22-E22</f>
        <v>10250</v>
      </c>
      <c r="J22" s="18">
        <f t="shared" ref="J22:J24" si="14">N22-F22</f>
        <v>95477.200000000012</v>
      </c>
      <c r="K22" s="18">
        <v>2485793.4</v>
      </c>
      <c r="L22" s="19">
        <f t="shared" si="5"/>
        <v>1902048.7999999998</v>
      </c>
      <c r="M22" s="20">
        <v>90840.5</v>
      </c>
      <c r="N22" s="18">
        <v>492904.10000000003</v>
      </c>
      <c r="R22" s="23"/>
    </row>
    <row r="23" spans="1:18" x14ac:dyDescent="0.25">
      <c r="A23" s="35"/>
      <c r="B23" s="36"/>
      <c r="C23" s="18"/>
      <c r="D23" s="19"/>
      <c r="E23" s="20"/>
      <c r="F23" s="21"/>
      <c r="G23" s="18"/>
      <c r="H23" s="19">
        <f t="shared" si="12"/>
        <v>0</v>
      </c>
      <c r="I23" s="20">
        <f t="shared" si="13"/>
        <v>0</v>
      </c>
      <c r="J23" s="18">
        <f t="shared" si="14"/>
        <v>443</v>
      </c>
      <c r="K23" s="18">
        <v>443</v>
      </c>
      <c r="L23" s="19">
        <f t="shared" si="5"/>
        <v>0</v>
      </c>
      <c r="M23" s="20"/>
      <c r="N23" s="21">
        <v>443</v>
      </c>
    </row>
    <row r="24" spans="1:18" ht="21.75" customHeight="1" x14ac:dyDescent="0.25">
      <c r="A24" s="27" t="s">
        <v>76</v>
      </c>
      <c r="B24" s="28" t="s">
        <v>71</v>
      </c>
      <c r="C24" s="18">
        <f t="shared" si="0"/>
        <v>704659.8</v>
      </c>
      <c r="D24" s="19">
        <v>565874.30000000005</v>
      </c>
      <c r="E24" s="20">
        <v>8770</v>
      </c>
      <c r="F24" s="18">
        <v>130015.5</v>
      </c>
      <c r="G24" s="18">
        <f t="shared" si="1"/>
        <v>62547.799999999974</v>
      </c>
      <c r="H24" s="19">
        <f t="shared" si="12"/>
        <v>72129.599999999977</v>
      </c>
      <c r="I24" s="20">
        <f t="shared" si="13"/>
        <v>-935.5</v>
      </c>
      <c r="J24" s="18">
        <f t="shared" si="14"/>
        <v>-8646.3000000000029</v>
      </c>
      <c r="K24" s="18">
        <v>767207.6</v>
      </c>
      <c r="L24" s="19">
        <f t="shared" si="5"/>
        <v>638003.9</v>
      </c>
      <c r="M24" s="20">
        <v>7834.5</v>
      </c>
      <c r="N24" s="18">
        <v>121369.2</v>
      </c>
    </row>
    <row r="25" spans="1:18" ht="26.25" customHeight="1" x14ac:dyDescent="0.25">
      <c r="A25" s="33" t="s">
        <v>102</v>
      </c>
      <c r="B25" s="34" t="s">
        <v>72</v>
      </c>
      <c r="C25" s="18">
        <f t="shared" si="0"/>
        <v>3431140.9000000004</v>
      </c>
      <c r="D25" s="19">
        <v>3130251.7</v>
      </c>
      <c r="E25" s="20">
        <v>16450.5</v>
      </c>
      <c r="F25" s="18">
        <v>284438.7</v>
      </c>
      <c r="G25" s="18">
        <f t="shared" si="1"/>
        <v>274266.19999999955</v>
      </c>
      <c r="H25" s="19">
        <f>L25-D25</f>
        <v>166126.99999999953</v>
      </c>
      <c r="I25" s="20">
        <f>M25-E25</f>
        <v>1517</v>
      </c>
      <c r="J25" s="18">
        <f>N25-F25</f>
        <v>106622.20000000001</v>
      </c>
      <c r="K25" s="18">
        <v>3705407.0999999996</v>
      </c>
      <c r="L25" s="19">
        <f t="shared" si="5"/>
        <v>3296378.6999999997</v>
      </c>
      <c r="M25" s="20">
        <v>17967.5</v>
      </c>
      <c r="N25" s="18">
        <v>391060.9</v>
      </c>
    </row>
    <row r="26" spans="1:18" ht="18" customHeight="1" x14ac:dyDescent="0.25">
      <c r="A26" s="33"/>
      <c r="B26" s="34"/>
      <c r="C26" s="18"/>
      <c r="D26" s="19"/>
      <c r="E26" s="20"/>
      <c r="F26" s="18"/>
      <c r="G26" s="18"/>
      <c r="H26" s="19">
        <f t="shared" ref="H26" si="15">L26-D26</f>
        <v>0</v>
      </c>
      <c r="I26" s="20">
        <f t="shared" ref="I26" si="16">M26-E26</f>
        <v>0</v>
      </c>
      <c r="J26" s="18">
        <f t="shared" ref="J26" si="17">N26-F26</f>
        <v>25</v>
      </c>
      <c r="K26" s="18">
        <v>25</v>
      </c>
      <c r="L26" s="19">
        <f t="shared" si="5"/>
        <v>0</v>
      </c>
      <c r="M26" s="20"/>
      <c r="N26" s="21">
        <v>25</v>
      </c>
    </row>
    <row r="27" spans="1:18" ht="16.5" customHeight="1" x14ac:dyDescent="0.25">
      <c r="A27" s="14" t="s">
        <v>79</v>
      </c>
      <c r="B27" s="28" t="s">
        <v>73</v>
      </c>
      <c r="C27" s="18">
        <f t="shared" si="0"/>
        <v>677156.5</v>
      </c>
      <c r="D27" s="19">
        <v>666464.80000000005</v>
      </c>
      <c r="E27" s="20">
        <v>8297</v>
      </c>
      <c r="F27" s="18">
        <v>2394.6999999999998</v>
      </c>
      <c r="G27" s="18">
        <f t="shared" si="1"/>
        <v>8547.1999999999534</v>
      </c>
      <c r="H27" s="19">
        <f>L27-D27</f>
        <v>8230.1999999999534</v>
      </c>
      <c r="I27" s="20">
        <f>M27-E27</f>
        <v>2315</v>
      </c>
      <c r="J27" s="18">
        <f>N27-F27</f>
        <v>-1998</v>
      </c>
      <c r="K27" s="18">
        <v>685703.7</v>
      </c>
      <c r="L27" s="19">
        <f t="shared" si="5"/>
        <v>674695</v>
      </c>
      <c r="M27" s="20">
        <v>10612</v>
      </c>
      <c r="N27" s="18">
        <v>396.69999999999982</v>
      </c>
    </row>
    <row r="28" spans="1:18" x14ac:dyDescent="0.25">
      <c r="A28" s="27" t="s">
        <v>77</v>
      </c>
      <c r="B28" s="28" t="s">
        <v>74</v>
      </c>
      <c r="C28" s="18">
        <f t="shared" si="0"/>
        <v>2648298.2999999998</v>
      </c>
      <c r="D28" s="19">
        <v>2625778</v>
      </c>
      <c r="E28" s="20">
        <v>22520.3</v>
      </c>
      <c r="F28" s="18"/>
      <c r="G28" s="18">
        <f t="shared" si="1"/>
        <v>746541.00000000012</v>
      </c>
      <c r="H28" s="19">
        <f t="shared" ref="H28:H29" si="18">L28-D28</f>
        <v>627668.10000000009</v>
      </c>
      <c r="I28" s="20">
        <f t="shared" ref="I28:I29" si="19">M28-E28</f>
        <v>29155.099999999995</v>
      </c>
      <c r="J28" s="18">
        <f t="shared" ref="J28:J29" si="20">N28-F28</f>
        <v>89717.8</v>
      </c>
      <c r="K28" s="18">
        <v>3394839.3</v>
      </c>
      <c r="L28" s="19">
        <f t="shared" si="5"/>
        <v>3253446.1</v>
      </c>
      <c r="M28" s="20">
        <v>51675.399999999994</v>
      </c>
      <c r="N28" s="18">
        <v>89717.8</v>
      </c>
    </row>
    <row r="29" spans="1:18" ht="18.75" customHeight="1" x14ac:dyDescent="0.25">
      <c r="A29" s="6" t="s">
        <v>96</v>
      </c>
      <c r="B29" s="28" t="s">
        <v>75</v>
      </c>
      <c r="C29" s="18">
        <f t="shared" si="0"/>
        <v>2238722.9</v>
      </c>
      <c r="D29" s="19">
        <v>1555102.4</v>
      </c>
      <c r="E29" s="20">
        <v>98955.7</v>
      </c>
      <c r="F29" s="18">
        <v>584664.80000000005</v>
      </c>
      <c r="G29" s="18">
        <f t="shared" si="1"/>
        <v>173665.10000000015</v>
      </c>
      <c r="H29" s="19">
        <f t="shared" si="18"/>
        <v>22462.600000000093</v>
      </c>
      <c r="I29" s="20">
        <f t="shared" si="19"/>
        <v>7735.1999999999971</v>
      </c>
      <c r="J29" s="18">
        <f t="shared" si="20"/>
        <v>143467.30000000005</v>
      </c>
      <c r="K29" s="18">
        <v>2412388</v>
      </c>
      <c r="L29" s="19">
        <f t="shared" si="5"/>
        <v>1577565</v>
      </c>
      <c r="M29" s="20">
        <v>106690.9</v>
      </c>
      <c r="N29" s="18">
        <v>728132.10000000009</v>
      </c>
      <c r="P29" s="23"/>
    </row>
    <row r="30" spans="1:18" x14ac:dyDescent="0.25">
      <c r="A30" s="27" t="s">
        <v>83</v>
      </c>
      <c r="B30" s="28" t="s">
        <v>82</v>
      </c>
      <c r="C30" s="18">
        <f t="shared" si="0"/>
        <v>679115.9</v>
      </c>
      <c r="D30" s="19">
        <v>173347.20000000001</v>
      </c>
      <c r="E30" s="20">
        <v>247100</v>
      </c>
      <c r="F30" s="18">
        <v>258668.7</v>
      </c>
      <c r="G30" s="18">
        <f t="shared" si="1"/>
        <v>-240518.7</v>
      </c>
      <c r="H30" s="19">
        <f>L30-D30</f>
        <v>3193.6999999999825</v>
      </c>
      <c r="I30" s="20">
        <f>M30-E30</f>
        <v>-63400</v>
      </c>
      <c r="J30" s="18">
        <f>N30-F30</f>
        <v>-180312.4</v>
      </c>
      <c r="K30" s="18">
        <v>438597.2</v>
      </c>
      <c r="L30" s="19">
        <f t="shared" si="5"/>
        <v>176540.9</v>
      </c>
      <c r="M30" s="20">
        <v>183700</v>
      </c>
      <c r="N30" s="18">
        <v>78356.300000000017</v>
      </c>
    </row>
    <row r="31" spans="1:18" ht="18" customHeight="1" x14ac:dyDescent="0.25">
      <c r="A31" s="27" t="s">
        <v>26</v>
      </c>
      <c r="B31" s="28" t="s">
        <v>27</v>
      </c>
      <c r="C31" s="18">
        <f t="shared" si="0"/>
        <v>368695.4</v>
      </c>
      <c r="D31" s="19">
        <v>365958.2</v>
      </c>
      <c r="E31" s="20">
        <v>2650</v>
      </c>
      <c r="F31" s="18">
        <v>87.2</v>
      </c>
      <c r="G31" s="18">
        <f t="shared" si="1"/>
        <v>15667.299999999988</v>
      </c>
      <c r="H31" s="19">
        <f t="shared" ref="H31:H34" si="21">L31-D31</f>
        <v>15667.299999999988</v>
      </c>
      <c r="I31" s="20">
        <f t="shared" ref="I31:I34" si="22">M31-E31</f>
        <v>0</v>
      </c>
      <c r="J31" s="18">
        <f t="shared" ref="J31:J34" si="23">N31-F31</f>
        <v>0</v>
      </c>
      <c r="K31" s="18">
        <v>384362.7</v>
      </c>
      <c r="L31" s="19">
        <f t="shared" si="5"/>
        <v>381625.5</v>
      </c>
      <c r="M31" s="20">
        <v>2650</v>
      </c>
      <c r="N31" s="18">
        <v>87.2</v>
      </c>
    </row>
    <row r="32" spans="1:18" ht="16.5" customHeight="1" x14ac:dyDescent="0.25">
      <c r="A32" s="32" t="s">
        <v>113</v>
      </c>
      <c r="B32" s="28" t="s">
        <v>28</v>
      </c>
      <c r="C32" s="18">
        <f t="shared" si="0"/>
        <v>27123.5</v>
      </c>
      <c r="D32" s="19">
        <v>26948.5</v>
      </c>
      <c r="E32" s="20">
        <v>175</v>
      </c>
      <c r="F32" s="18">
        <v>0</v>
      </c>
      <c r="G32" s="18">
        <f t="shared" si="1"/>
        <v>2750.7000000000007</v>
      </c>
      <c r="H32" s="19">
        <f t="shared" si="21"/>
        <v>2750.7000000000007</v>
      </c>
      <c r="I32" s="20">
        <f t="shared" si="22"/>
        <v>0</v>
      </c>
      <c r="J32" s="18">
        <f t="shared" si="23"/>
        <v>0</v>
      </c>
      <c r="K32" s="18">
        <v>29874.2</v>
      </c>
      <c r="L32" s="19">
        <f t="shared" si="5"/>
        <v>29699.200000000001</v>
      </c>
      <c r="M32" s="20">
        <v>175</v>
      </c>
      <c r="N32" s="18">
        <v>0</v>
      </c>
    </row>
    <row r="33" spans="1:14" ht="16.5" customHeight="1" x14ac:dyDescent="0.25">
      <c r="A33" s="27" t="s">
        <v>29</v>
      </c>
      <c r="B33" s="28" t="s">
        <v>30</v>
      </c>
      <c r="C33" s="18">
        <f t="shared" si="0"/>
        <v>5596.7</v>
      </c>
      <c r="D33" s="19">
        <v>5046.7</v>
      </c>
      <c r="E33" s="20">
        <v>550</v>
      </c>
      <c r="F33" s="18">
        <v>0</v>
      </c>
      <c r="G33" s="18">
        <f t="shared" si="1"/>
        <v>2600.0000000000009</v>
      </c>
      <c r="H33" s="19">
        <f t="shared" si="21"/>
        <v>2000.0000000000009</v>
      </c>
      <c r="I33" s="20">
        <f t="shared" si="22"/>
        <v>600</v>
      </c>
      <c r="J33" s="18">
        <f t="shared" si="23"/>
        <v>0</v>
      </c>
      <c r="K33" s="18">
        <v>8196.7000000000007</v>
      </c>
      <c r="L33" s="19">
        <f t="shared" si="5"/>
        <v>7046.7000000000007</v>
      </c>
      <c r="M33" s="20">
        <v>1150</v>
      </c>
      <c r="N33" s="18">
        <v>0</v>
      </c>
    </row>
    <row r="34" spans="1:14" ht="14.25" customHeight="1" x14ac:dyDescent="0.25">
      <c r="A34" s="27" t="s">
        <v>32</v>
      </c>
      <c r="B34" s="28" t="s">
        <v>33</v>
      </c>
      <c r="C34" s="18">
        <f t="shared" si="0"/>
        <v>50650.2</v>
      </c>
      <c r="D34" s="19">
        <v>7650.2</v>
      </c>
      <c r="E34" s="20">
        <v>43000</v>
      </c>
      <c r="F34" s="18">
        <v>0</v>
      </c>
      <c r="G34" s="18">
        <f t="shared" si="1"/>
        <v>10229.900000000001</v>
      </c>
      <c r="H34" s="19">
        <f t="shared" si="21"/>
        <v>0</v>
      </c>
      <c r="I34" s="20">
        <f t="shared" si="22"/>
        <v>10229.900000000001</v>
      </c>
      <c r="J34" s="18">
        <f t="shared" si="23"/>
        <v>0</v>
      </c>
      <c r="K34" s="18">
        <v>60880.1</v>
      </c>
      <c r="L34" s="19">
        <f t="shared" si="5"/>
        <v>7650.1999999999971</v>
      </c>
      <c r="M34" s="20">
        <v>53229.9</v>
      </c>
      <c r="N34" s="18">
        <v>0</v>
      </c>
    </row>
    <row r="35" spans="1:14" x14ac:dyDescent="0.25">
      <c r="A35" s="27" t="s">
        <v>85</v>
      </c>
      <c r="B35" s="28" t="s">
        <v>86</v>
      </c>
      <c r="C35" s="18">
        <f t="shared" si="0"/>
        <v>32455</v>
      </c>
      <c r="D35" s="19">
        <v>32455</v>
      </c>
      <c r="E35" s="20">
        <v>0</v>
      </c>
      <c r="F35" s="18">
        <v>0</v>
      </c>
      <c r="G35" s="18">
        <f t="shared" si="1"/>
        <v>2082</v>
      </c>
      <c r="H35" s="19">
        <f>L35-D35</f>
        <v>2082</v>
      </c>
      <c r="I35" s="20">
        <f>M35-E35</f>
        <v>0</v>
      </c>
      <c r="J35" s="18">
        <f>N35-F35</f>
        <v>0</v>
      </c>
      <c r="K35" s="18">
        <v>34537</v>
      </c>
      <c r="L35" s="19">
        <f t="shared" si="5"/>
        <v>34537</v>
      </c>
      <c r="M35" s="20">
        <v>0</v>
      </c>
      <c r="N35" s="18">
        <v>0</v>
      </c>
    </row>
    <row r="36" spans="1:14" ht="15" customHeight="1" x14ac:dyDescent="0.25">
      <c r="A36" s="35" t="s">
        <v>103</v>
      </c>
      <c r="B36" s="36" t="s">
        <v>34</v>
      </c>
      <c r="C36" s="18">
        <f t="shared" si="0"/>
        <v>89048.5</v>
      </c>
      <c r="D36" s="19">
        <v>78875.7</v>
      </c>
      <c r="E36" s="20"/>
      <c r="F36" s="18">
        <v>10172.799999999999</v>
      </c>
      <c r="G36" s="18">
        <f t="shared" si="1"/>
        <v>-22898.600000000002</v>
      </c>
      <c r="H36" s="19">
        <f t="shared" ref="H36:H37" si="24">L36-D36</f>
        <v>-31701.300000000003</v>
      </c>
      <c r="I36" s="20">
        <f t="shared" ref="I36:I37" si="25">M36-E36</f>
        <v>0</v>
      </c>
      <c r="J36" s="18">
        <f t="shared" ref="J36:J37" si="26">N36-F36</f>
        <v>8802.7000000000007</v>
      </c>
      <c r="K36" s="18">
        <v>66149.899999999994</v>
      </c>
      <c r="L36" s="19">
        <f t="shared" si="5"/>
        <v>47174.399999999994</v>
      </c>
      <c r="M36" s="20">
        <v>0</v>
      </c>
      <c r="N36" s="18">
        <v>18975.5</v>
      </c>
    </row>
    <row r="37" spans="1:14" ht="15" customHeight="1" x14ac:dyDescent="0.25">
      <c r="A37" s="35"/>
      <c r="B37" s="36"/>
      <c r="C37" s="21"/>
      <c r="D37" s="29"/>
      <c r="E37" s="30"/>
      <c r="F37" s="21"/>
      <c r="G37" s="21"/>
      <c r="H37" s="19">
        <f t="shared" si="24"/>
        <v>0</v>
      </c>
      <c r="I37" s="20">
        <f t="shared" si="25"/>
        <v>0</v>
      </c>
      <c r="J37" s="18">
        <f t="shared" si="26"/>
        <v>8643.9</v>
      </c>
      <c r="K37" s="21">
        <v>8643.9</v>
      </c>
      <c r="L37" s="19">
        <f t="shared" si="5"/>
        <v>0</v>
      </c>
      <c r="M37" s="30"/>
      <c r="N37" s="21">
        <v>8643.9</v>
      </c>
    </row>
    <row r="38" spans="1:14" x14ac:dyDescent="0.25">
      <c r="A38" s="3" t="s">
        <v>35</v>
      </c>
      <c r="B38" s="7" t="s">
        <v>36</v>
      </c>
      <c r="C38" s="18">
        <f t="shared" si="0"/>
        <v>54765.8</v>
      </c>
      <c r="D38" s="19">
        <v>2000</v>
      </c>
      <c r="E38" s="22">
        <v>52765.8</v>
      </c>
      <c r="F38" s="18">
        <v>0</v>
      </c>
      <c r="G38" s="18">
        <f t="shared" si="1"/>
        <v>-5570.9000000000015</v>
      </c>
      <c r="H38" s="19">
        <f t="shared" ref="H38:H40" si="27">L38-D38</f>
        <v>0</v>
      </c>
      <c r="I38" s="20">
        <f t="shared" ref="I38:I40" si="28">M38-E38</f>
        <v>-5570.9000000000015</v>
      </c>
      <c r="J38" s="18">
        <f t="shared" ref="J38:J40" si="29">N38-F38</f>
        <v>0</v>
      </c>
      <c r="K38" s="18">
        <v>49194.9</v>
      </c>
      <c r="L38" s="19">
        <f t="shared" si="5"/>
        <v>2000</v>
      </c>
      <c r="M38" s="20">
        <v>47194.9</v>
      </c>
      <c r="N38" s="18">
        <v>0</v>
      </c>
    </row>
    <row r="39" spans="1:14" ht="30" x14ac:dyDescent="0.25">
      <c r="A39" s="3" t="s">
        <v>104</v>
      </c>
      <c r="B39" s="25" t="s">
        <v>105</v>
      </c>
      <c r="C39" s="18"/>
      <c r="D39" s="19"/>
      <c r="E39" s="22"/>
      <c r="F39" s="18"/>
      <c r="G39" s="18"/>
      <c r="H39" s="19">
        <f t="shared" si="27"/>
        <v>3500</v>
      </c>
      <c r="I39" s="20">
        <f t="shared" si="28"/>
        <v>0</v>
      </c>
      <c r="J39" s="18">
        <f t="shared" si="29"/>
        <v>0</v>
      </c>
      <c r="K39" s="18">
        <v>3500</v>
      </c>
      <c r="L39" s="19">
        <f t="shared" si="5"/>
        <v>3500</v>
      </c>
      <c r="M39" s="20"/>
      <c r="N39" s="18"/>
    </row>
    <row r="40" spans="1:14" x14ac:dyDescent="0.25">
      <c r="A40" s="3" t="s">
        <v>107</v>
      </c>
      <c r="B40" s="25" t="s">
        <v>106</v>
      </c>
      <c r="C40" s="18"/>
      <c r="D40" s="19"/>
      <c r="E40" s="22"/>
      <c r="F40" s="18"/>
      <c r="G40" s="18"/>
      <c r="H40" s="19">
        <f t="shared" si="27"/>
        <v>5000</v>
      </c>
      <c r="I40" s="20">
        <f t="shared" si="28"/>
        <v>0</v>
      </c>
      <c r="J40" s="18">
        <f t="shared" si="29"/>
        <v>0</v>
      </c>
      <c r="K40" s="18">
        <v>5000</v>
      </c>
      <c r="L40" s="19">
        <f t="shared" si="5"/>
        <v>5000</v>
      </c>
      <c r="M40" s="20"/>
      <c r="N40" s="18"/>
    </row>
    <row r="41" spans="1:14" x14ac:dyDescent="0.25">
      <c r="A41" s="4" t="s">
        <v>37</v>
      </c>
      <c r="B41" s="8" t="s">
        <v>38</v>
      </c>
      <c r="C41" s="18">
        <f t="shared" si="0"/>
        <v>353019.1</v>
      </c>
      <c r="D41" s="19">
        <v>304019.09999999998</v>
      </c>
      <c r="E41" s="20">
        <v>49000</v>
      </c>
      <c r="F41" s="18">
        <v>0</v>
      </c>
      <c r="G41" s="18">
        <f t="shared" si="1"/>
        <v>-10999.999999999978</v>
      </c>
      <c r="H41" s="19">
        <f>L41-D41</f>
        <v>-11009.099999999977</v>
      </c>
      <c r="I41" s="20">
        <f>M41-E41</f>
        <v>9.0999999999985448</v>
      </c>
      <c r="J41" s="18">
        <f>N41-F41</f>
        <v>0</v>
      </c>
      <c r="K41" s="18">
        <v>342019.1</v>
      </c>
      <c r="L41" s="19">
        <f t="shared" si="5"/>
        <v>293010</v>
      </c>
      <c r="M41" s="20">
        <v>49009.1</v>
      </c>
      <c r="N41" s="18">
        <v>0</v>
      </c>
    </row>
    <row r="42" spans="1:14" x14ac:dyDescent="0.25">
      <c r="A42" s="27" t="s">
        <v>39</v>
      </c>
      <c r="B42" s="28" t="s">
        <v>40</v>
      </c>
      <c r="C42" s="18">
        <f t="shared" si="0"/>
        <v>6725.6</v>
      </c>
      <c r="D42" s="19">
        <v>6687.6</v>
      </c>
      <c r="E42" s="20">
        <v>38</v>
      </c>
      <c r="F42" s="18">
        <v>0</v>
      </c>
      <c r="G42" s="18">
        <f t="shared" si="1"/>
        <v>0</v>
      </c>
      <c r="H42" s="19">
        <f t="shared" ref="H42:H45" si="30">L42-D42</f>
        <v>0</v>
      </c>
      <c r="I42" s="20">
        <f t="shared" ref="I42:I45" si="31">M42-E42</f>
        <v>0</v>
      </c>
      <c r="J42" s="18">
        <f t="shared" ref="J42:J45" si="32">N42-F42</f>
        <v>0</v>
      </c>
      <c r="K42" s="18">
        <v>6725.6</v>
      </c>
      <c r="L42" s="19">
        <f t="shared" si="5"/>
        <v>6687.6</v>
      </c>
      <c r="M42" s="20">
        <v>38</v>
      </c>
      <c r="N42" s="18">
        <v>0</v>
      </c>
    </row>
    <row r="43" spans="1:14" x14ac:dyDescent="0.25">
      <c r="A43" s="27" t="s">
        <v>87</v>
      </c>
      <c r="B43" s="28" t="s">
        <v>88</v>
      </c>
      <c r="C43" s="18">
        <f t="shared" si="0"/>
        <v>2022.7</v>
      </c>
      <c r="D43" s="19">
        <v>2022.7</v>
      </c>
      <c r="E43" s="20">
        <v>0</v>
      </c>
      <c r="F43" s="18">
        <v>0</v>
      </c>
      <c r="G43" s="18">
        <f t="shared" si="1"/>
        <v>0</v>
      </c>
      <c r="H43" s="19">
        <f t="shared" si="30"/>
        <v>0</v>
      </c>
      <c r="I43" s="20">
        <f t="shared" si="31"/>
        <v>0</v>
      </c>
      <c r="J43" s="18">
        <f t="shared" si="32"/>
        <v>0</v>
      </c>
      <c r="K43" s="18">
        <v>2022.7</v>
      </c>
      <c r="L43" s="19">
        <f t="shared" si="5"/>
        <v>2022.7</v>
      </c>
      <c r="M43" s="20">
        <v>0</v>
      </c>
      <c r="N43" s="18">
        <v>0</v>
      </c>
    </row>
    <row r="44" spans="1:14" ht="16.5" customHeight="1" x14ac:dyDescent="0.25">
      <c r="A44" s="27" t="s">
        <v>41</v>
      </c>
      <c r="B44" s="28" t="s">
        <v>42</v>
      </c>
      <c r="C44" s="18">
        <f t="shared" si="0"/>
        <v>660621.30000000005</v>
      </c>
      <c r="D44" s="19">
        <v>659613.4</v>
      </c>
      <c r="E44" s="20">
        <v>1007.9</v>
      </c>
      <c r="F44" s="18">
        <v>0</v>
      </c>
      <c r="G44" s="18">
        <f t="shared" si="1"/>
        <v>-5724.1000000000695</v>
      </c>
      <c r="H44" s="19">
        <f t="shared" si="30"/>
        <v>-19253.70000000007</v>
      </c>
      <c r="I44" s="20">
        <f t="shared" si="31"/>
        <v>13529.6</v>
      </c>
      <c r="J44" s="18">
        <f t="shared" si="32"/>
        <v>0</v>
      </c>
      <c r="K44" s="18">
        <v>654897.19999999995</v>
      </c>
      <c r="L44" s="19">
        <f t="shared" si="5"/>
        <v>640359.69999999995</v>
      </c>
      <c r="M44" s="20">
        <v>14537.5</v>
      </c>
      <c r="N44" s="18">
        <v>0</v>
      </c>
    </row>
    <row r="45" spans="1:14" ht="16.5" customHeight="1" x14ac:dyDescent="0.25">
      <c r="A45" s="27" t="s">
        <v>89</v>
      </c>
      <c r="B45" s="28" t="s">
        <v>90</v>
      </c>
      <c r="C45" s="18">
        <f t="shared" si="0"/>
        <v>25347.1</v>
      </c>
      <c r="D45" s="19">
        <v>25347.1</v>
      </c>
      <c r="E45" s="20"/>
      <c r="F45" s="18">
        <v>0</v>
      </c>
      <c r="G45" s="18">
        <f t="shared" si="1"/>
        <v>-1535.8999999999978</v>
      </c>
      <c r="H45" s="19">
        <f t="shared" si="30"/>
        <v>-1535.8999999999978</v>
      </c>
      <c r="I45" s="20">
        <f t="shared" si="31"/>
        <v>0</v>
      </c>
      <c r="J45" s="18">
        <f t="shared" si="32"/>
        <v>0</v>
      </c>
      <c r="K45" s="18">
        <v>23811.200000000001</v>
      </c>
      <c r="L45" s="19">
        <f t="shared" si="5"/>
        <v>23811.200000000001</v>
      </c>
      <c r="M45" s="20">
        <v>0</v>
      </c>
      <c r="N45" s="18">
        <v>0</v>
      </c>
    </row>
    <row r="46" spans="1:14" ht="16.5" customHeight="1" x14ac:dyDescent="0.25">
      <c r="A46" s="27" t="s">
        <v>43</v>
      </c>
      <c r="B46" s="28" t="s">
        <v>44</v>
      </c>
      <c r="C46" s="18">
        <f t="shared" si="0"/>
        <v>440065</v>
      </c>
      <c r="D46" s="19">
        <v>435185</v>
      </c>
      <c r="E46" s="20">
        <v>4880</v>
      </c>
      <c r="F46" s="18">
        <v>0</v>
      </c>
      <c r="G46" s="18">
        <f t="shared" si="1"/>
        <v>-12535</v>
      </c>
      <c r="H46" s="19">
        <f>L46-D46</f>
        <v>-12535</v>
      </c>
      <c r="I46" s="20">
        <f>M46-E46</f>
        <v>0</v>
      </c>
      <c r="J46" s="18">
        <f>N46-F46</f>
        <v>0</v>
      </c>
      <c r="K46" s="18">
        <v>427530</v>
      </c>
      <c r="L46" s="19">
        <f t="shared" si="5"/>
        <v>422650</v>
      </c>
      <c r="M46" s="20">
        <v>4880</v>
      </c>
      <c r="N46" s="18">
        <v>0</v>
      </c>
    </row>
    <row r="47" spans="1:14" ht="16.5" customHeight="1" x14ac:dyDescent="0.25">
      <c r="A47" s="27" t="s">
        <v>81</v>
      </c>
      <c r="B47" s="28" t="s">
        <v>80</v>
      </c>
      <c r="C47" s="18">
        <f t="shared" si="0"/>
        <v>24458.400000000001</v>
      </c>
      <c r="D47" s="19">
        <v>20566.7</v>
      </c>
      <c r="E47" s="20">
        <v>3000</v>
      </c>
      <c r="F47" s="18">
        <v>891.7</v>
      </c>
      <c r="G47" s="18">
        <f t="shared" si="1"/>
        <v>2592.6999999999971</v>
      </c>
      <c r="H47" s="19">
        <f t="shared" ref="H47:H49" si="33">L47-D47</f>
        <v>-405.30000000000291</v>
      </c>
      <c r="I47" s="20">
        <f t="shared" ref="I47:I49" si="34">M47-E47</f>
        <v>2802.8</v>
      </c>
      <c r="J47" s="18">
        <f t="shared" ref="J47:J49" si="35">N47-F47</f>
        <v>195.20000000000005</v>
      </c>
      <c r="K47" s="18">
        <v>27051.1</v>
      </c>
      <c r="L47" s="19">
        <f t="shared" si="5"/>
        <v>20161.399999999998</v>
      </c>
      <c r="M47" s="20">
        <v>5802.8</v>
      </c>
      <c r="N47" s="18">
        <v>1086.9000000000001</v>
      </c>
    </row>
    <row r="48" spans="1:14" ht="16.5" customHeight="1" x14ac:dyDescent="0.25">
      <c r="A48" s="27" t="s">
        <v>45</v>
      </c>
      <c r="B48" s="28" t="s">
        <v>46</v>
      </c>
      <c r="C48" s="18">
        <f t="shared" si="0"/>
        <v>363916.1</v>
      </c>
      <c r="D48" s="19">
        <v>363816.1</v>
      </c>
      <c r="E48" s="20">
        <v>100</v>
      </c>
      <c r="F48" s="18"/>
      <c r="G48" s="18">
        <f t="shared" si="1"/>
        <v>58327.900000000023</v>
      </c>
      <c r="H48" s="19">
        <f t="shared" si="33"/>
        <v>58327.900000000023</v>
      </c>
      <c r="I48" s="20">
        <f t="shared" si="34"/>
        <v>0</v>
      </c>
      <c r="J48" s="18">
        <f t="shared" si="35"/>
        <v>0</v>
      </c>
      <c r="K48" s="18">
        <v>422244</v>
      </c>
      <c r="L48" s="19">
        <f t="shared" si="5"/>
        <v>422144</v>
      </c>
      <c r="M48" s="20">
        <v>100</v>
      </c>
      <c r="N48" s="18">
        <v>0</v>
      </c>
    </row>
    <row r="49" spans="1:14" x14ac:dyDescent="0.25">
      <c r="A49" s="27" t="s">
        <v>47</v>
      </c>
      <c r="B49" s="28" t="s">
        <v>48</v>
      </c>
      <c r="C49" s="18">
        <f t="shared" si="0"/>
        <v>11137.6</v>
      </c>
      <c r="D49" s="19">
        <v>11137.6</v>
      </c>
      <c r="E49" s="20">
        <v>0</v>
      </c>
      <c r="F49" s="18">
        <v>0</v>
      </c>
      <c r="G49" s="18">
        <f t="shared" si="1"/>
        <v>1026.8999999999996</v>
      </c>
      <c r="H49" s="19">
        <f t="shared" si="33"/>
        <v>1026.8999999999996</v>
      </c>
      <c r="I49" s="20">
        <f t="shared" si="34"/>
        <v>0</v>
      </c>
      <c r="J49" s="18">
        <f t="shared" si="35"/>
        <v>0</v>
      </c>
      <c r="K49" s="18">
        <v>12164.5</v>
      </c>
      <c r="L49" s="19">
        <f t="shared" si="5"/>
        <v>12164.5</v>
      </c>
      <c r="M49" s="20">
        <v>0</v>
      </c>
      <c r="N49" s="18">
        <v>0</v>
      </c>
    </row>
    <row r="50" spans="1:14" ht="16.5" customHeight="1" x14ac:dyDescent="0.25">
      <c r="A50" s="27" t="s">
        <v>114</v>
      </c>
      <c r="B50" s="28" t="s">
        <v>49</v>
      </c>
      <c r="C50" s="18">
        <f t="shared" si="0"/>
        <v>17104.2</v>
      </c>
      <c r="D50" s="19">
        <v>17094.2</v>
      </c>
      <c r="E50" s="20">
        <v>10</v>
      </c>
      <c r="F50" s="18">
        <v>0</v>
      </c>
      <c r="G50" s="18">
        <f t="shared" si="1"/>
        <v>91.799999999999272</v>
      </c>
      <c r="H50" s="19">
        <f>L50-D50</f>
        <v>91.799999999999272</v>
      </c>
      <c r="I50" s="20">
        <f>M50-E50</f>
        <v>0</v>
      </c>
      <c r="J50" s="18">
        <f>N50-F50</f>
        <v>0</v>
      </c>
      <c r="K50" s="18">
        <v>17196</v>
      </c>
      <c r="L50" s="19">
        <f t="shared" si="5"/>
        <v>17186</v>
      </c>
      <c r="M50" s="20">
        <v>10</v>
      </c>
      <c r="N50" s="18">
        <v>0</v>
      </c>
    </row>
    <row r="51" spans="1:14" ht="16.5" customHeight="1" x14ac:dyDescent="0.25">
      <c r="A51" s="27" t="s">
        <v>50</v>
      </c>
      <c r="B51" s="28" t="s">
        <v>51</v>
      </c>
      <c r="C51" s="18">
        <f t="shared" si="0"/>
        <v>30784.3</v>
      </c>
      <c r="D51" s="19">
        <v>30484.3</v>
      </c>
      <c r="E51" s="20">
        <v>300</v>
      </c>
      <c r="F51" s="18">
        <v>0</v>
      </c>
      <c r="G51" s="18">
        <f t="shared" si="1"/>
        <v>-1538.3999999999978</v>
      </c>
      <c r="H51" s="19">
        <f t="shared" ref="H51:H54" si="36">L51-D51</f>
        <v>-1538.3999999999978</v>
      </c>
      <c r="I51" s="20">
        <f t="shared" ref="I51:I54" si="37">M51-E51</f>
        <v>0</v>
      </c>
      <c r="J51" s="18">
        <f t="shared" ref="J51:J54" si="38">N51-F51</f>
        <v>0</v>
      </c>
      <c r="K51" s="18">
        <v>29245.9</v>
      </c>
      <c r="L51" s="19">
        <f t="shared" si="5"/>
        <v>28945.9</v>
      </c>
      <c r="M51" s="20">
        <v>300</v>
      </c>
      <c r="N51" s="18">
        <v>0</v>
      </c>
    </row>
    <row r="52" spans="1:14" ht="16.5" customHeight="1" x14ac:dyDescent="0.25">
      <c r="A52" s="27" t="s">
        <v>52</v>
      </c>
      <c r="B52" s="28" t="s">
        <v>53</v>
      </c>
      <c r="C52" s="18">
        <f t="shared" si="0"/>
        <v>426418.1</v>
      </c>
      <c r="D52" s="19">
        <v>418245.1</v>
      </c>
      <c r="E52" s="20">
        <v>8173</v>
      </c>
      <c r="F52" s="18">
        <v>0</v>
      </c>
      <c r="G52" s="18">
        <f t="shared" si="1"/>
        <v>-11692.399999999965</v>
      </c>
      <c r="H52" s="19">
        <f t="shared" si="36"/>
        <v>-11692.399999999965</v>
      </c>
      <c r="I52" s="20">
        <f t="shared" si="37"/>
        <v>0</v>
      </c>
      <c r="J52" s="18">
        <f t="shared" si="38"/>
        <v>0</v>
      </c>
      <c r="K52" s="18">
        <v>414725.7</v>
      </c>
      <c r="L52" s="19">
        <f t="shared" si="5"/>
        <v>406552.7</v>
      </c>
      <c r="M52" s="20">
        <v>8173</v>
      </c>
      <c r="N52" s="18">
        <v>0</v>
      </c>
    </row>
    <row r="53" spans="1:14" x14ac:dyDescent="0.25">
      <c r="A53" s="27" t="s">
        <v>54</v>
      </c>
      <c r="B53" s="28" t="s">
        <v>55</v>
      </c>
      <c r="C53" s="18">
        <f t="shared" si="0"/>
        <v>23709.5</v>
      </c>
      <c r="D53" s="19">
        <v>23709.5</v>
      </c>
      <c r="E53" s="20">
        <v>0</v>
      </c>
      <c r="F53" s="18">
        <v>0</v>
      </c>
      <c r="G53" s="18">
        <f t="shared" si="1"/>
        <v>-2000</v>
      </c>
      <c r="H53" s="19">
        <f t="shared" si="36"/>
        <v>-2000</v>
      </c>
      <c r="I53" s="20">
        <f t="shared" si="37"/>
        <v>0</v>
      </c>
      <c r="J53" s="18">
        <f t="shared" si="38"/>
        <v>0</v>
      </c>
      <c r="K53" s="18">
        <v>21709.5</v>
      </c>
      <c r="L53" s="19">
        <f t="shared" si="5"/>
        <v>21709.5</v>
      </c>
      <c r="M53" s="20">
        <v>0</v>
      </c>
      <c r="N53" s="18">
        <v>0</v>
      </c>
    </row>
    <row r="54" spans="1:14" ht="16.5" customHeight="1" x14ac:dyDescent="0.25">
      <c r="A54" s="27" t="s">
        <v>56</v>
      </c>
      <c r="B54" s="28" t="s">
        <v>57</v>
      </c>
      <c r="C54" s="18">
        <f t="shared" si="0"/>
        <v>205756.40000000002</v>
      </c>
      <c r="D54" s="19">
        <v>203175.2</v>
      </c>
      <c r="E54" s="20">
        <v>1768</v>
      </c>
      <c r="F54" s="18">
        <v>813.2</v>
      </c>
      <c r="G54" s="18">
        <f t="shared" si="1"/>
        <v>-8863.7000000000007</v>
      </c>
      <c r="H54" s="19">
        <f t="shared" si="36"/>
        <v>-9283</v>
      </c>
      <c r="I54" s="20">
        <f t="shared" si="37"/>
        <v>0</v>
      </c>
      <c r="J54" s="18">
        <f t="shared" si="38"/>
        <v>419.29999999999995</v>
      </c>
      <c r="K54" s="18">
        <v>196892.7</v>
      </c>
      <c r="L54" s="19">
        <f t="shared" si="5"/>
        <v>193892.2</v>
      </c>
      <c r="M54" s="20">
        <v>1768</v>
      </c>
      <c r="N54" s="18">
        <v>1232.5</v>
      </c>
    </row>
    <row r="55" spans="1:14" ht="15.75" customHeight="1" x14ac:dyDescent="0.25">
      <c r="A55" s="17" t="s">
        <v>95</v>
      </c>
      <c r="B55" s="28" t="s">
        <v>58</v>
      </c>
      <c r="C55" s="18">
        <f t="shared" si="0"/>
        <v>6676.4</v>
      </c>
      <c r="D55" s="19">
        <v>6676.4</v>
      </c>
      <c r="E55" s="20">
        <v>0</v>
      </c>
      <c r="F55" s="18">
        <v>0</v>
      </c>
      <c r="G55" s="18">
        <f t="shared" si="1"/>
        <v>961.60000000000036</v>
      </c>
      <c r="H55" s="19">
        <f t="shared" ref="H55:J56" si="39">L55-D55</f>
        <v>961.60000000000036</v>
      </c>
      <c r="I55" s="20">
        <f t="shared" si="39"/>
        <v>0</v>
      </c>
      <c r="J55" s="18">
        <f t="shared" si="39"/>
        <v>0</v>
      </c>
      <c r="K55" s="18">
        <v>7638</v>
      </c>
      <c r="L55" s="19">
        <f t="shared" si="5"/>
        <v>7638</v>
      </c>
      <c r="M55" s="20">
        <v>0</v>
      </c>
      <c r="N55" s="18">
        <v>0</v>
      </c>
    </row>
    <row r="56" spans="1:14" ht="15.75" customHeight="1" x14ac:dyDescent="0.25">
      <c r="A56" s="17" t="s">
        <v>91</v>
      </c>
      <c r="B56" s="28" t="s">
        <v>92</v>
      </c>
      <c r="C56" s="18">
        <f t="shared" si="0"/>
        <v>9059.9</v>
      </c>
      <c r="D56" s="19">
        <v>9059.9</v>
      </c>
      <c r="E56" s="20">
        <v>0</v>
      </c>
      <c r="F56" s="18">
        <v>0</v>
      </c>
      <c r="G56" s="18">
        <f t="shared" si="1"/>
        <v>228.20000000000073</v>
      </c>
      <c r="H56" s="19">
        <f t="shared" si="39"/>
        <v>228.20000000000073</v>
      </c>
      <c r="I56" s="20">
        <f t="shared" si="39"/>
        <v>0</v>
      </c>
      <c r="J56" s="18">
        <f t="shared" si="39"/>
        <v>0</v>
      </c>
      <c r="K56" s="18">
        <v>9288.1</v>
      </c>
      <c r="L56" s="19">
        <f t="shared" si="5"/>
        <v>9288.1</v>
      </c>
      <c r="M56" s="20">
        <v>0</v>
      </c>
      <c r="N56" s="18">
        <v>0</v>
      </c>
    </row>
    <row r="57" spans="1:14" ht="15.75" customHeight="1" x14ac:dyDescent="0.25">
      <c r="A57" s="17" t="s">
        <v>93</v>
      </c>
      <c r="B57" s="28" t="s">
        <v>94</v>
      </c>
      <c r="C57" s="18">
        <f t="shared" si="0"/>
        <v>19669.599999999999</v>
      </c>
      <c r="D57" s="19">
        <v>19669.599999999999</v>
      </c>
      <c r="E57" s="20">
        <v>0</v>
      </c>
      <c r="F57" s="18">
        <v>0</v>
      </c>
      <c r="G57" s="18">
        <f t="shared" si="1"/>
        <v>-500</v>
      </c>
      <c r="H57" s="19">
        <f t="shared" ref="H57:H60" si="40">L57-D57</f>
        <v>-500</v>
      </c>
      <c r="I57" s="20">
        <f t="shared" ref="I57:I60" si="41">M57-E57</f>
        <v>0</v>
      </c>
      <c r="J57" s="18">
        <f t="shared" ref="J57:J60" si="42">N57-F57</f>
        <v>0</v>
      </c>
      <c r="K57" s="18">
        <v>19169.599999999999</v>
      </c>
      <c r="L57" s="19">
        <f t="shared" si="5"/>
        <v>19169.599999999999</v>
      </c>
      <c r="M57" s="20">
        <v>0</v>
      </c>
      <c r="N57" s="18">
        <v>0</v>
      </c>
    </row>
    <row r="58" spans="1:14" ht="18" customHeight="1" x14ac:dyDescent="0.25">
      <c r="A58" s="6" t="s">
        <v>31</v>
      </c>
      <c r="B58" s="10" t="s">
        <v>68</v>
      </c>
      <c r="C58" s="18">
        <f t="shared" si="0"/>
        <v>155421.79999999999</v>
      </c>
      <c r="D58" s="19">
        <v>153979.79999999999</v>
      </c>
      <c r="E58" s="20">
        <v>1442</v>
      </c>
      <c r="F58" s="18">
        <v>0</v>
      </c>
      <c r="G58" s="18">
        <f t="shared" si="1"/>
        <v>-2000</v>
      </c>
      <c r="H58" s="19">
        <f t="shared" si="40"/>
        <v>-2000</v>
      </c>
      <c r="I58" s="20">
        <f t="shared" si="41"/>
        <v>0</v>
      </c>
      <c r="J58" s="18">
        <f t="shared" si="42"/>
        <v>0</v>
      </c>
      <c r="K58" s="18">
        <v>153421.79999999999</v>
      </c>
      <c r="L58" s="19">
        <f t="shared" si="5"/>
        <v>151979.79999999999</v>
      </c>
      <c r="M58" s="20">
        <v>1442</v>
      </c>
      <c r="N58" s="18">
        <v>0</v>
      </c>
    </row>
    <row r="59" spans="1:14" ht="18" customHeight="1" x14ac:dyDescent="0.25">
      <c r="A59" s="6" t="s">
        <v>99</v>
      </c>
      <c r="B59" s="10" t="s">
        <v>98</v>
      </c>
      <c r="C59" s="18">
        <f t="shared" si="0"/>
        <v>20000</v>
      </c>
      <c r="D59" s="19">
        <v>20000</v>
      </c>
      <c r="E59" s="20"/>
      <c r="F59" s="18"/>
      <c r="G59" s="18"/>
      <c r="H59" s="19">
        <f t="shared" si="40"/>
        <v>-8114.5</v>
      </c>
      <c r="I59" s="20">
        <f t="shared" si="41"/>
        <v>0</v>
      </c>
      <c r="J59" s="18">
        <f t="shared" si="42"/>
        <v>0</v>
      </c>
      <c r="K59" s="18">
        <v>11885.5</v>
      </c>
      <c r="L59" s="19">
        <f t="shared" si="5"/>
        <v>11885.5</v>
      </c>
      <c r="M59" s="20"/>
      <c r="N59" s="18"/>
    </row>
    <row r="60" spans="1:14" ht="16.5" customHeight="1" x14ac:dyDescent="0.25">
      <c r="A60" s="5" t="s">
        <v>59</v>
      </c>
      <c r="B60" s="28" t="s">
        <v>60</v>
      </c>
      <c r="C60" s="18">
        <f t="shared" si="0"/>
        <v>33109.199999999997</v>
      </c>
      <c r="D60" s="19">
        <v>25412.2</v>
      </c>
      <c r="E60" s="20">
        <v>7400</v>
      </c>
      <c r="F60" s="18">
        <v>297</v>
      </c>
      <c r="G60" s="18">
        <f t="shared" si="1"/>
        <v>46.499999999994884</v>
      </c>
      <c r="H60" s="19">
        <f t="shared" si="40"/>
        <v>33.599999999994907</v>
      </c>
      <c r="I60" s="20">
        <f t="shared" si="41"/>
        <v>0</v>
      </c>
      <c r="J60" s="18">
        <f t="shared" si="42"/>
        <v>12.899999999999977</v>
      </c>
      <c r="K60" s="18">
        <v>33155.699999999997</v>
      </c>
      <c r="L60" s="19">
        <f t="shared" si="5"/>
        <v>25445.799999999996</v>
      </c>
      <c r="M60" s="20">
        <v>7400</v>
      </c>
      <c r="N60" s="18">
        <v>309.89999999999998</v>
      </c>
    </row>
    <row r="61" spans="1:14" ht="16.5" customHeight="1" x14ac:dyDescent="0.25">
      <c r="A61" s="27" t="s">
        <v>61</v>
      </c>
      <c r="B61" s="28" t="s">
        <v>62</v>
      </c>
      <c r="C61" s="18">
        <f t="shared" si="0"/>
        <v>24263.599999999999</v>
      </c>
      <c r="D61" s="19">
        <v>24059.1</v>
      </c>
      <c r="E61" s="20">
        <v>204.5</v>
      </c>
      <c r="F61" s="18">
        <v>0</v>
      </c>
      <c r="G61" s="18">
        <f t="shared" si="1"/>
        <v>2712.8000000000029</v>
      </c>
      <c r="H61" s="19">
        <f>L61-D61</f>
        <v>2712.8000000000029</v>
      </c>
      <c r="I61" s="20">
        <f>M61-E61</f>
        <v>0</v>
      </c>
      <c r="J61" s="18">
        <f>N61-F61</f>
        <v>0</v>
      </c>
      <c r="K61" s="18">
        <v>26976.400000000001</v>
      </c>
      <c r="L61" s="19">
        <f t="shared" si="5"/>
        <v>26771.9</v>
      </c>
      <c r="M61" s="20">
        <v>204.5</v>
      </c>
      <c r="N61" s="18">
        <v>0</v>
      </c>
    </row>
    <row r="62" spans="1:14" ht="17.25" customHeight="1" x14ac:dyDescent="0.25">
      <c r="A62" s="27" t="s">
        <v>63</v>
      </c>
      <c r="B62" s="28" t="s">
        <v>64</v>
      </c>
      <c r="C62" s="18">
        <f t="shared" si="0"/>
        <v>185783.6</v>
      </c>
      <c r="D62" s="19">
        <v>185783.6</v>
      </c>
      <c r="E62" s="20">
        <v>0</v>
      </c>
      <c r="F62" s="18">
        <v>0</v>
      </c>
      <c r="G62" s="18">
        <f t="shared" si="1"/>
        <v>0</v>
      </c>
      <c r="H62" s="19">
        <f t="shared" ref="H62:H63" si="43">L62-D62</f>
        <v>0</v>
      </c>
      <c r="I62" s="20">
        <f t="shared" ref="I62:I63" si="44">M62-E62</f>
        <v>0</v>
      </c>
      <c r="J62" s="18">
        <f t="shared" ref="J62:J63" si="45">N62-F62</f>
        <v>0</v>
      </c>
      <c r="K62" s="18">
        <v>185783.6</v>
      </c>
      <c r="L62" s="19">
        <f t="shared" si="5"/>
        <v>185783.6</v>
      </c>
      <c r="M62" s="20">
        <v>0</v>
      </c>
      <c r="N62" s="18">
        <v>0</v>
      </c>
    </row>
    <row r="63" spans="1:14" ht="22.5" customHeight="1" x14ac:dyDescent="0.25">
      <c r="A63" s="27" t="s">
        <v>65</v>
      </c>
      <c r="B63" s="28" t="s">
        <v>66</v>
      </c>
      <c r="C63" s="18">
        <f t="shared" si="0"/>
        <v>51138007.700000003</v>
      </c>
      <c r="D63" s="19">
        <v>51138007.700000003</v>
      </c>
      <c r="E63" s="20">
        <v>0</v>
      </c>
      <c r="F63" s="18">
        <v>0</v>
      </c>
      <c r="G63" s="18">
        <f t="shared" si="1"/>
        <v>-1340640.5</v>
      </c>
      <c r="H63" s="19">
        <f t="shared" si="43"/>
        <v>-1340640.5</v>
      </c>
      <c r="I63" s="20">
        <f t="shared" si="44"/>
        <v>0</v>
      </c>
      <c r="J63" s="18">
        <f t="shared" si="45"/>
        <v>0</v>
      </c>
      <c r="K63" s="18">
        <v>49797367.200000003</v>
      </c>
      <c r="L63" s="19">
        <f t="shared" si="5"/>
        <v>49797367.200000003</v>
      </c>
      <c r="M63" s="20">
        <v>0</v>
      </c>
      <c r="N63" s="18">
        <v>0</v>
      </c>
    </row>
    <row r="64" spans="1:14" ht="23.25" customHeight="1" x14ac:dyDescent="0.25">
      <c r="A64" s="11" t="s">
        <v>67</v>
      </c>
      <c r="B64" s="9"/>
      <c r="C64" s="12">
        <f>D64+E64+F64</f>
        <v>82222000.000000015</v>
      </c>
      <c r="D64" s="12">
        <f>SUM(D7:D63)</f>
        <v>77595795.900000006</v>
      </c>
      <c r="E64" s="12">
        <f>SUM(E7:E63)</f>
        <v>1015226.9</v>
      </c>
      <c r="F64" s="12">
        <f>SUM(F7:F63)-F14-F14</f>
        <v>3610977.2000000011</v>
      </c>
      <c r="G64" s="12">
        <f>SUM(G7:G63)-G14-G14</f>
        <v>395177.5999999987</v>
      </c>
      <c r="H64" s="12">
        <f>SUM(H7:H63)-H14-H14</f>
        <v>399090.29999999912</v>
      </c>
      <c r="I64" s="12">
        <f>SUM(I7:I63)</f>
        <v>46910.299999999988</v>
      </c>
      <c r="J64" s="12">
        <f>SUM(J7:J63)-J14-J14-J16-J16-J23-J23-J26-J26-J37-J37</f>
        <v>-59660.599999999919</v>
      </c>
      <c r="K64" s="12">
        <f>SUM(K7:K63)-K14-K14-K16-K16-K23-K23-K26-K26-K37-K37</f>
        <v>82608339.999999985</v>
      </c>
      <c r="L64" s="12">
        <f>SUM(L7:L63)-L14-L14-L16-L16-L23-L23-L26-L26-L37-L37</f>
        <v>77994886.200000003</v>
      </c>
      <c r="M64" s="12">
        <f>SUM(M7:M63)-M14-M14-M16-M16-M23-M23-M26-M26-M37-M37</f>
        <v>1062137.2000000002</v>
      </c>
      <c r="N64" s="12">
        <f>SUM(N7:N63)-N14-N14-N16-N16-N23-N23-N26-N26-N37-N37</f>
        <v>3551316.6</v>
      </c>
    </row>
    <row r="65" spans="6:14" x14ac:dyDescent="0.25">
      <c r="F65" s="31"/>
      <c r="K65" s="13"/>
    </row>
    <row r="66" spans="6:14" x14ac:dyDescent="0.25">
      <c r="F66" s="13"/>
    </row>
    <row r="67" spans="6:14" x14ac:dyDescent="0.25">
      <c r="M67" s="13"/>
      <c r="N67" s="13"/>
    </row>
    <row r="68" spans="6:14" x14ac:dyDescent="0.25">
      <c r="F68" s="13"/>
    </row>
    <row r="69" spans="6:14" x14ac:dyDescent="0.25">
      <c r="F69" s="13"/>
    </row>
  </sheetData>
  <mergeCells count="24">
    <mergeCell ref="A22:A23"/>
    <mergeCell ref="B22:B23"/>
    <mergeCell ref="A2:B2"/>
    <mergeCell ref="C5:C6"/>
    <mergeCell ref="D5:F5"/>
    <mergeCell ref="A4:A6"/>
    <mergeCell ref="B4:B6"/>
    <mergeCell ref="C4:F4"/>
    <mergeCell ref="A25:A26"/>
    <mergeCell ref="B25:B26"/>
    <mergeCell ref="A36:A37"/>
    <mergeCell ref="B36:B37"/>
    <mergeCell ref="K4:N4"/>
    <mergeCell ref="K5:K6"/>
    <mergeCell ref="L5:N5"/>
    <mergeCell ref="B15:B16"/>
    <mergeCell ref="A15:A16"/>
    <mergeCell ref="G4:J4"/>
    <mergeCell ref="G5:G6"/>
    <mergeCell ref="H5:J5"/>
    <mergeCell ref="A13:A14"/>
    <mergeCell ref="B13:B14"/>
    <mergeCell ref="B20:B21"/>
    <mergeCell ref="A20:A21"/>
  </mergeCells>
  <printOptions horizontalCentered="1"/>
  <pageMargins left="0.62992125984251968" right="0.15748031496062992" top="0.55118110236220474" bottom="0.55118110236220474" header="0.31496062992125984" footer="0.31496062992125984"/>
  <pageSetup paperSize="9" scale="65" orientation="landscape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4.2</vt:lpstr>
      <vt:lpstr>'Tabelul 4.2'!Print_Area</vt:lpstr>
      <vt:lpstr>'Tabelul 4.2'!Print_Titles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Guzun</dc:creator>
  <cp:lastModifiedBy>Veronica, Chirila</cp:lastModifiedBy>
  <cp:lastPrinted>2024-06-12T08:09:06Z</cp:lastPrinted>
  <dcterms:created xsi:type="dcterms:W3CDTF">2018-11-30T14:22:11Z</dcterms:created>
  <dcterms:modified xsi:type="dcterms:W3CDTF">2024-06-15T17:07:49Z</dcterms:modified>
</cp:coreProperties>
</file>